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185" yWindow="75" windowWidth="13110" windowHeight="8595" activeTab="1"/>
  </bookViews>
  <sheets>
    <sheet name="53-57" sheetId="2" r:id="rId1"/>
    <sheet name="19ตัว" sheetId="3" r:id="rId2"/>
  </sheets>
  <definedNames>
    <definedName name="_xlnm.Print_Area" localSheetId="0">'53-57'!$A$1:$S$26</definedName>
  </definedNames>
  <calcPr calcId="124519"/>
</workbook>
</file>

<file path=xl/calcChain.xml><?xml version="1.0" encoding="utf-8"?>
<calcChain xmlns="http://schemas.openxmlformats.org/spreadsheetml/2006/main">
  <c r="AF49" i="3"/>
  <c r="AE49"/>
  <c r="AD49"/>
  <c r="AC49"/>
  <c r="AB49"/>
  <c r="AG48"/>
  <c r="AG47"/>
  <c r="AG46"/>
  <c r="AG45"/>
  <c r="AG44"/>
  <c r="AG43"/>
  <c r="AG42"/>
  <c r="AG41"/>
  <c r="AF37"/>
  <c r="AE37"/>
  <c r="AD37"/>
  <c r="AC37"/>
  <c r="AB37"/>
  <c r="AG36"/>
  <c r="AG35"/>
  <c r="AG34"/>
  <c r="AG33"/>
  <c r="AG32"/>
  <c r="AG31"/>
  <c r="AG30"/>
  <c r="AG29"/>
  <c r="O49"/>
  <c r="N49"/>
  <c r="P48"/>
  <c r="P47"/>
  <c r="P46"/>
  <c r="P45"/>
  <c r="P44"/>
  <c r="P43"/>
  <c r="P42"/>
  <c r="P41"/>
  <c r="P30"/>
  <c r="O37"/>
  <c r="N37"/>
  <c r="P36"/>
  <c r="P35"/>
  <c r="P34"/>
  <c r="P33"/>
  <c r="P32"/>
  <c r="P31"/>
  <c r="P29"/>
  <c r="U113"/>
  <c r="V113" s="1"/>
  <c r="T113"/>
  <c r="W250"/>
  <c r="Y250" s="1"/>
  <c r="T250"/>
  <c r="V250" s="1"/>
  <c r="U238"/>
  <c r="T238"/>
  <c r="V237"/>
  <c r="V236"/>
  <c r="V235"/>
  <c r="V234"/>
  <c r="V233"/>
  <c r="V232"/>
  <c r="V231"/>
  <c r="V230"/>
  <c r="T225"/>
  <c r="V225" s="1"/>
  <c r="U213"/>
  <c r="V213" s="1"/>
  <c r="T213"/>
  <c r="V212"/>
  <c r="V211"/>
  <c r="V210"/>
  <c r="V209"/>
  <c r="V208"/>
  <c r="V207"/>
  <c r="V206"/>
  <c r="V205"/>
  <c r="T200"/>
  <c r="V200" s="1"/>
  <c r="U188"/>
  <c r="V188" s="1"/>
  <c r="T188"/>
  <c r="V187"/>
  <c r="V186"/>
  <c r="V185"/>
  <c r="V184"/>
  <c r="V183"/>
  <c r="V182"/>
  <c r="V181"/>
  <c r="V180"/>
  <c r="T175"/>
  <c r="V175" s="1"/>
  <c r="U163"/>
  <c r="T163"/>
  <c r="V162"/>
  <c r="V161"/>
  <c r="V160"/>
  <c r="V159"/>
  <c r="V158"/>
  <c r="V157"/>
  <c r="V156"/>
  <c r="V155"/>
  <c r="T150"/>
  <c r="V150" s="1"/>
  <c r="U138"/>
  <c r="T138"/>
  <c r="V137"/>
  <c r="V136"/>
  <c r="V135"/>
  <c r="V134"/>
  <c r="V133"/>
  <c r="V132"/>
  <c r="V131"/>
  <c r="V130"/>
  <c r="T125"/>
  <c r="V125" s="1"/>
  <c r="V112"/>
  <c r="V111"/>
  <c r="V110"/>
  <c r="V109"/>
  <c r="V108"/>
  <c r="V107"/>
  <c r="V106"/>
  <c r="V105"/>
  <c r="T100"/>
  <c r="V100" s="1"/>
  <c r="U88"/>
  <c r="T88"/>
  <c r="V87"/>
  <c r="V86"/>
  <c r="V85"/>
  <c r="V84"/>
  <c r="V83"/>
  <c r="V82"/>
  <c r="V81"/>
  <c r="V80"/>
  <c r="P6"/>
  <c r="P7"/>
  <c r="P8"/>
  <c r="P9"/>
  <c r="P10"/>
  <c r="P11"/>
  <c r="P12"/>
  <c r="P13"/>
  <c r="P5"/>
  <c r="O13"/>
  <c r="N13"/>
  <c r="U18"/>
  <c r="U19"/>
  <c r="U20"/>
  <c r="U21"/>
  <c r="U22"/>
  <c r="U23"/>
  <c r="U24"/>
  <c r="U25"/>
  <c r="U17"/>
  <c r="G18"/>
  <c r="G19"/>
  <c r="G20"/>
  <c r="G21"/>
  <c r="G22"/>
  <c r="G23"/>
  <c r="G24"/>
  <c r="G25"/>
  <c r="G17"/>
  <c r="D17" i="2"/>
  <c r="F25" i="3"/>
  <c r="E25"/>
  <c r="M74"/>
  <c r="L74"/>
  <c r="K74"/>
  <c r="K62"/>
  <c r="Z42"/>
  <c r="Z43"/>
  <c r="Z44"/>
  <c r="Z45"/>
  <c r="Z46"/>
  <c r="Z47"/>
  <c r="Z48"/>
  <c r="Z41"/>
  <c r="Z30"/>
  <c r="Z31"/>
  <c r="Z32"/>
  <c r="Z33"/>
  <c r="Z34"/>
  <c r="Z35"/>
  <c r="Z36"/>
  <c r="Z29"/>
  <c r="Y37"/>
  <c r="X37"/>
  <c r="W37"/>
  <c r="V37"/>
  <c r="U37"/>
  <c r="Y49"/>
  <c r="X49"/>
  <c r="W49"/>
  <c r="V49"/>
  <c r="U49"/>
  <c r="S250"/>
  <c r="S225"/>
  <c r="S200"/>
  <c r="S175"/>
  <c r="S150"/>
  <c r="S125"/>
  <c r="S100"/>
  <c r="Q250"/>
  <c r="Q225"/>
  <c r="Q200"/>
  <c r="Q175"/>
  <c r="Q150"/>
  <c r="Q125"/>
  <c r="Q100"/>
  <c r="AG49" l="1"/>
  <c r="P49"/>
  <c r="AG37"/>
  <c r="P37"/>
  <c r="V238"/>
  <c r="V163"/>
  <c r="V138"/>
  <c r="V88"/>
  <c r="Z49"/>
  <c r="Z37"/>
  <c r="M48"/>
  <c r="M47"/>
  <c r="M46"/>
  <c r="M45"/>
  <c r="M44"/>
  <c r="M43"/>
  <c r="M42"/>
  <c r="M41"/>
  <c r="M36"/>
  <c r="M35"/>
  <c r="M34"/>
  <c r="M33"/>
  <c r="M32"/>
  <c r="M31"/>
  <c r="M30"/>
  <c r="M29"/>
  <c r="L49"/>
  <c r="L37"/>
  <c r="P243" l="1"/>
  <c r="P244"/>
  <c r="P245"/>
  <c r="P246"/>
  <c r="P247"/>
  <c r="P248"/>
  <c r="P249"/>
  <c r="P242"/>
  <c r="O250"/>
  <c r="N250"/>
  <c r="N238"/>
  <c r="P218"/>
  <c r="P219"/>
  <c r="P220"/>
  <c r="P221"/>
  <c r="P222"/>
  <c r="P223"/>
  <c r="P224"/>
  <c r="P217"/>
  <c r="O225"/>
  <c r="N225"/>
  <c r="P193"/>
  <c r="P194"/>
  <c r="P195"/>
  <c r="P196"/>
  <c r="P197"/>
  <c r="P198"/>
  <c r="P199"/>
  <c r="P192"/>
  <c r="O200"/>
  <c r="N200"/>
  <c r="P168"/>
  <c r="P169"/>
  <c r="P170"/>
  <c r="P171"/>
  <c r="P172"/>
  <c r="P173"/>
  <c r="P174"/>
  <c r="P167"/>
  <c r="O175"/>
  <c r="N175"/>
  <c r="P143"/>
  <c r="P144"/>
  <c r="P145"/>
  <c r="P146"/>
  <c r="P147"/>
  <c r="P148"/>
  <c r="P149"/>
  <c r="P142"/>
  <c r="O150"/>
  <c r="N150"/>
  <c r="P118"/>
  <c r="P119"/>
  <c r="P120"/>
  <c r="P121"/>
  <c r="P122"/>
  <c r="P123"/>
  <c r="P124"/>
  <c r="P117"/>
  <c r="O125"/>
  <c r="N125"/>
  <c r="P93"/>
  <c r="P94"/>
  <c r="P95"/>
  <c r="P96"/>
  <c r="P97"/>
  <c r="P98"/>
  <c r="P99"/>
  <c r="P92"/>
  <c r="N100"/>
  <c r="P100" s="1"/>
  <c r="O100"/>
  <c r="S231"/>
  <c r="S232"/>
  <c r="S233"/>
  <c r="S234"/>
  <c r="S235"/>
  <c r="S236"/>
  <c r="S237"/>
  <c r="S230"/>
  <c r="S206"/>
  <c r="S207"/>
  <c r="S208"/>
  <c r="S209"/>
  <c r="S210"/>
  <c r="S211"/>
  <c r="S212"/>
  <c r="S205"/>
  <c r="S181"/>
  <c r="S182"/>
  <c r="S183"/>
  <c r="S184"/>
  <c r="S185"/>
  <c r="S186"/>
  <c r="S187"/>
  <c r="S180"/>
  <c r="S156"/>
  <c r="S157"/>
  <c r="S158"/>
  <c r="S159"/>
  <c r="S160"/>
  <c r="S161"/>
  <c r="S162"/>
  <c r="S155"/>
  <c r="S131"/>
  <c r="S132"/>
  <c r="S133"/>
  <c r="S134"/>
  <c r="S135"/>
  <c r="S136"/>
  <c r="S137"/>
  <c r="S130"/>
  <c r="S106"/>
  <c r="S107"/>
  <c r="S108"/>
  <c r="S109"/>
  <c r="S110"/>
  <c r="S111"/>
  <c r="S112"/>
  <c r="S105"/>
  <c r="S81"/>
  <c r="S82"/>
  <c r="S83"/>
  <c r="S84"/>
  <c r="S85"/>
  <c r="S86"/>
  <c r="S87"/>
  <c r="S80"/>
  <c r="M250"/>
  <c r="I250"/>
  <c r="J250" s="1"/>
  <c r="F250"/>
  <c r="G250" s="1"/>
  <c r="C250"/>
  <c r="D250" s="1"/>
  <c r="M225"/>
  <c r="I225"/>
  <c r="J225" s="1"/>
  <c r="F225"/>
  <c r="G225" s="1"/>
  <c r="C225"/>
  <c r="D225" s="1"/>
  <c r="M200"/>
  <c r="I200"/>
  <c r="J200" s="1"/>
  <c r="F200"/>
  <c r="G200" s="1"/>
  <c r="C200"/>
  <c r="D200" s="1"/>
  <c r="M175"/>
  <c r="I175"/>
  <c r="J175" s="1"/>
  <c r="F175"/>
  <c r="G175" s="1"/>
  <c r="C175"/>
  <c r="D175" s="1"/>
  <c r="M150"/>
  <c r="I150"/>
  <c r="J150" s="1"/>
  <c r="F150"/>
  <c r="G150" s="1"/>
  <c r="C150"/>
  <c r="D150" s="1"/>
  <c r="Q238"/>
  <c r="Q213"/>
  <c r="Q188"/>
  <c r="Q163"/>
  <c r="Q138"/>
  <c r="Q113"/>
  <c r="S18"/>
  <c r="S19"/>
  <c r="S20"/>
  <c r="S21"/>
  <c r="S22"/>
  <c r="S23"/>
  <c r="S24"/>
  <c r="S17"/>
  <c r="R25"/>
  <c r="Q25"/>
  <c r="R238"/>
  <c r="S238" s="1"/>
  <c r="O238"/>
  <c r="P238" s="1"/>
  <c r="L238"/>
  <c r="M238" s="1"/>
  <c r="K238"/>
  <c r="I238"/>
  <c r="J238" s="1"/>
  <c r="H238"/>
  <c r="F238"/>
  <c r="G238" s="1"/>
  <c r="E238"/>
  <c r="C238"/>
  <c r="D238" s="1"/>
  <c r="B238"/>
  <c r="R213"/>
  <c r="O213"/>
  <c r="P213" s="1"/>
  <c r="L213"/>
  <c r="M213" s="1"/>
  <c r="I213"/>
  <c r="J213" s="1"/>
  <c r="F213"/>
  <c r="G213" s="1"/>
  <c r="C213"/>
  <c r="D213" s="1"/>
  <c r="R188"/>
  <c r="O188"/>
  <c r="P188" s="1"/>
  <c r="L188"/>
  <c r="M188" s="1"/>
  <c r="I188"/>
  <c r="J188" s="1"/>
  <c r="F188"/>
  <c r="G188" s="1"/>
  <c r="C188"/>
  <c r="D188" s="1"/>
  <c r="R163"/>
  <c r="R138"/>
  <c r="O138"/>
  <c r="P138" s="1"/>
  <c r="L138"/>
  <c r="M138" s="1"/>
  <c r="I138"/>
  <c r="J138" s="1"/>
  <c r="F138"/>
  <c r="G138" s="1"/>
  <c r="C138"/>
  <c r="D138" s="1"/>
  <c r="M125"/>
  <c r="I125"/>
  <c r="J125" s="1"/>
  <c r="F125"/>
  <c r="G125" s="1"/>
  <c r="C125"/>
  <c r="D125" s="1"/>
  <c r="K49"/>
  <c r="M49" s="1"/>
  <c r="R113"/>
  <c r="O113"/>
  <c r="L113"/>
  <c r="M113" s="1"/>
  <c r="I113"/>
  <c r="J113" s="1"/>
  <c r="F113"/>
  <c r="G113" s="1"/>
  <c r="C113"/>
  <c r="D113" s="1"/>
  <c r="K37"/>
  <c r="M37" s="1"/>
  <c r="R88"/>
  <c r="Q88"/>
  <c r="M62"/>
  <c r="D18"/>
  <c r="D19"/>
  <c r="D20"/>
  <c r="D21"/>
  <c r="D22"/>
  <c r="D23"/>
  <c r="D24"/>
  <c r="D17"/>
  <c r="C25"/>
  <c r="B25"/>
  <c r="M6"/>
  <c r="M7"/>
  <c r="M8"/>
  <c r="M9"/>
  <c r="M10"/>
  <c r="M11"/>
  <c r="M12"/>
  <c r="M5"/>
  <c r="L13"/>
  <c r="K13"/>
  <c r="C100"/>
  <c r="D100" s="1"/>
  <c r="F100"/>
  <c r="G100" s="1"/>
  <c r="I100"/>
  <c r="J100" s="1"/>
  <c r="M100"/>
  <c r="H49"/>
  <c r="H37"/>
  <c r="O88"/>
  <c r="P88" s="1"/>
  <c r="L88"/>
  <c r="M88" s="1"/>
  <c r="I88"/>
  <c r="J88" s="1"/>
  <c r="F88"/>
  <c r="G88" s="1"/>
  <c r="C88"/>
  <c r="D88" s="1"/>
  <c r="I13"/>
  <c r="H13"/>
  <c r="F13"/>
  <c r="E13"/>
  <c r="J12"/>
  <c r="G12"/>
  <c r="J11"/>
  <c r="G11"/>
  <c r="J10"/>
  <c r="G10"/>
  <c r="J9"/>
  <c r="G9"/>
  <c r="J8"/>
  <c r="G8"/>
  <c r="J7"/>
  <c r="G7"/>
  <c r="J6"/>
  <c r="G6"/>
  <c r="J5"/>
  <c r="G5"/>
  <c r="O163"/>
  <c r="P163" s="1"/>
  <c r="L163"/>
  <c r="M163" s="1"/>
  <c r="I163"/>
  <c r="J163" s="1"/>
  <c r="F163"/>
  <c r="G163" s="1"/>
  <c r="C163"/>
  <c r="D163" s="1"/>
  <c r="B25" i="2"/>
  <c r="Q25"/>
  <c r="R13"/>
  <c r="Q13"/>
  <c r="S12"/>
  <c r="S11"/>
  <c r="S10"/>
  <c r="S9"/>
  <c r="S8"/>
  <c r="S7"/>
  <c r="S6"/>
  <c r="S5"/>
  <c r="P6"/>
  <c r="P7"/>
  <c r="P8"/>
  <c r="P9"/>
  <c r="P10"/>
  <c r="P11"/>
  <c r="P12"/>
  <c r="P5"/>
  <c r="O13"/>
  <c r="N13"/>
  <c r="C18"/>
  <c r="R18" s="1"/>
  <c r="S18" s="1"/>
  <c r="C19"/>
  <c r="R19" s="1"/>
  <c r="S19" s="1"/>
  <c r="C20"/>
  <c r="R20" s="1"/>
  <c r="S20" s="1"/>
  <c r="C21"/>
  <c r="R21" s="1"/>
  <c r="S21" s="1"/>
  <c r="C22"/>
  <c r="R22" s="1"/>
  <c r="S22" s="1"/>
  <c r="C23"/>
  <c r="R23" s="1"/>
  <c r="S23" s="1"/>
  <c r="C24"/>
  <c r="R24" s="1"/>
  <c r="S24" s="1"/>
  <c r="C17"/>
  <c r="R17" s="1"/>
  <c r="S17" s="1"/>
  <c r="N25"/>
  <c r="L25"/>
  <c r="C25" s="1"/>
  <c r="K25"/>
  <c r="M24"/>
  <c r="M23"/>
  <c r="M22"/>
  <c r="M21"/>
  <c r="M20"/>
  <c r="M19"/>
  <c r="M18"/>
  <c r="M17"/>
  <c r="H25"/>
  <c r="J25" s="1"/>
  <c r="J24"/>
  <c r="J23"/>
  <c r="J22"/>
  <c r="J21"/>
  <c r="J20"/>
  <c r="J19"/>
  <c r="J18"/>
  <c r="J17"/>
  <c r="E25"/>
  <c r="G25" s="1"/>
  <c r="G24"/>
  <c r="G23"/>
  <c r="G22"/>
  <c r="G21"/>
  <c r="G20"/>
  <c r="G19"/>
  <c r="G18"/>
  <c r="G17"/>
  <c r="S188" i="3" l="1"/>
  <c r="S88"/>
  <c r="P175"/>
  <c r="J13"/>
  <c r="P225"/>
  <c r="P150"/>
  <c r="S213"/>
  <c r="S113"/>
  <c r="S163"/>
  <c r="S25"/>
  <c r="P250"/>
  <c r="P200"/>
  <c r="P125"/>
  <c r="S138"/>
  <c r="D25"/>
  <c r="M13"/>
  <c r="G13"/>
  <c r="R25" i="2"/>
  <c r="S13"/>
  <c r="D18"/>
  <c r="D22"/>
  <c r="D19"/>
  <c r="D23"/>
  <c r="D21"/>
  <c r="D20"/>
  <c r="D24"/>
  <c r="M25"/>
  <c r="D25" s="1"/>
  <c r="P13"/>
  <c r="S25" l="1"/>
</calcChain>
</file>

<file path=xl/comments1.xml><?xml version="1.0" encoding="utf-8"?>
<comments xmlns="http://schemas.openxmlformats.org/spreadsheetml/2006/main">
  <authors>
    <author>admin</author>
  </authors>
  <commentList>
    <comment ref="H3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stage 1  = 5
stage 2  = 4
stage 3  = 9
ไม่ทราบ  = 10</t>
        </r>
      </text>
    </comment>
  </commentList>
</comments>
</file>

<file path=xl/sharedStrings.xml><?xml version="1.0" encoding="utf-8"?>
<sst xmlns="http://schemas.openxmlformats.org/spreadsheetml/2006/main" count="868" uniqueCount="90">
  <si>
    <t>1. ร้อยละของสตรี 30-70 ปี มีการตรวจเต้านมด้วยตัวเอง ไม่น้อยกว่า 80</t>
  </si>
  <si>
    <t>ปีงบประมาณ 2555</t>
  </si>
  <si>
    <t>เป้าหมาย</t>
  </si>
  <si>
    <t>ผลงาน</t>
  </si>
  <si>
    <t>ร้อยละ</t>
  </si>
  <si>
    <t>ปีงบประมาณ 2556</t>
  </si>
  <si>
    <t>2. ร้อยละของสตรี 30-60 ปี ได้รับการตรวจคัดกรองมะเร็งปากมดลูก สะสมถึงปี 2557 ไม่น้อยกว่า 80</t>
  </si>
  <si>
    <t>3. สัดส่วนของผู้ป่วยมะเร็งเต้านมอายุ 30-70 ปี ระยะที่ 1 และ 2 ไม่น้อยกว่าร้อยละ 70</t>
  </si>
  <si>
    <t>4. สัดส่วนของผู้ป่วยมะเร็งปากมดลูกอายุ 30-60 ปี  ระยะที่ 1 และ 2 ไม่น้อยกว่าร้อยละ 70</t>
  </si>
  <si>
    <t>5. การส่งต่อผู้ป่วยโรคมะเร็งนอกเครือข่าย ลดลง</t>
  </si>
  <si>
    <t>ปีงบประมาณ 2554</t>
  </si>
  <si>
    <t>ปีงบประมาณ 2553</t>
  </si>
  <si>
    <t>ปีงบประมาณ 2552</t>
  </si>
  <si>
    <t>cup</t>
  </si>
  <si>
    <t>เมือง</t>
  </si>
  <si>
    <t>ทัพทัน</t>
  </si>
  <si>
    <t xml:space="preserve">สว่าง </t>
  </si>
  <si>
    <t>หนองฉาง</t>
  </si>
  <si>
    <t>หนองขาหย่าง</t>
  </si>
  <si>
    <t>บ้านไร่</t>
  </si>
  <si>
    <t>ลานสัก</t>
  </si>
  <si>
    <t>ห้วยคต</t>
  </si>
  <si>
    <t>รวมทั้งจังหวัด</t>
  </si>
  <si>
    <t>ผู้ป่วยC50</t>
  </si>
  <si>
    <t>อัตราป่วย</t>
  </si>
  <si>
    <r>
      <t xml:space="preserve">6. อัตราป่วยโรคมะเร็งเต้านมต่อประชากรแสนคน (ICD10=C50) </t>
    </r>
    <r>
      <rPr>
        <b/>
        <sz val="20"/>
        <color rgb="FFFF0000"/>
        <rFont val="TH SarabunPSK"/>
        <family val="2"/>
      </rPr>
      <t>แยกตามที่อยู่ของผู้ป่วย</t>
    </r>
  </si>
  <si>
    <t>ตายC50</t>
  </si>
  <si>
    <t>อัตราตาย</t>
  </si>
  <si>
    <r>
      <t xml:space="preserve">7. อัตราตายโรคมะเร็งเต้านมต่อประชากรแสนคน (ICD10=C50)  </t>
    </r>
    <r>
      <rPr>
        <b/>
        <sz val="20"/>
        <color rgb="FFFF0000"/>
        <rFont val="TH SarabunPSK"/>
        <family val="2"/>
      </rPr>
      <t>แยกตามที่อยู่ของคนตาย</t>
    </r>
  </si>
  <si>
    <t>ป่วยC53</t>
  </si>
  <si>
    <t>ตายC53</t>
  </si>
  <si>
    <r>
      <t xml:space="preserve">10. อัตราป่วยโรคมะเร็งตับและท่อน้ำดีต่อประชากรแสนคน (ICD10=C22,C24)  </t>
    </r>
    <r>
      <rPr>
        <b/>
        <sz val="20"/>
        <color rgb="FFFF0000"/>
        <rFont val="TH SarabunPSK"/>
        <family val="2"/>
      </rPr>
      <t>แยกตามที่อยู่ของผู้ป่วย</t>
    </r>
  </si>
  <si>
    <r>
      <t xml:space="preserve">9. อัตราตายโรคมะเร็งปากมดลูกต่อประชากรแสนคน (ICD10=C53)  </t>
    </r>
    <r>
      <rPr>
        <b/>
        <sz val="20"/>
        <color rgb="FFFF0000"/>
        <rFont val="TH SarabunPSK"/>
        <family val="2"/>
      </rPr>
      <t>แยกตามที่อยู่ของคนตาย</t>
    </r>
  </si>
  <si>
    <r>
      <t xml:space="preserve">11. อัตราตายโรคมะเร็งตับและท่อน้ำดีต่อประชากรแสนคน (ICD10=C22,C24) </t>
    </r>
    <r>
      <rPr>
        <b/>
        <sz val="20"/>
        <color rgb="FFFF0000"/>
        <rFont val="TH SarabunPSK"/>
        <family val="2"/>
      </rPr>
      <t xml:space="preserve"> แยกตามที่อยู่ของคนตาย</t>
    </r>
  </si>
  <si>
    <r>
      <t xml:space="preserve">12. อัตราป่วยโรคมะเร็งปอดต่อประชากรแสนคน (ICD10=C33-C34)  </t>
    </r>
    <r>
      <rPr>
        <b/>
        <sz val="20"/>
        <color rgb="FFFF0000"/>
        <rFont val="TH SarabunPSK"/>
        <family val="2"/>
      </rPr>
      <t>แยกตามที่อยู่ของผู้ป่วย</t>
    </r>
  </si>
  <si>
    <t>C33-C34</t>
  </si>
  <si>
    <t>C18-C21</t>
  </si>
  <si>
    <r>
      <t xml:space="preserve">14. อัตราป่วยโรคมะเร็งลำไส้ใหญ่ต่อประชากรแสนคน (ICD10=C18-C21)   </t>
    </r>
    <r>
      <rPr>
        <b/>
        <sz val="20"/>
        <color rgb="FFFF0000"/>
        <rFont val="TH SarabunPSK"/>
        <family val="2"/>
      </rPr>
      <t>แยกตามที่อยู่ของผู้ป่วย</t>
    </r>
  </si>
  <si>
    <r>
      <t xml:space="preserve">13. อัตราตายโรคมะเร็งปอดต่อประชากรแสนคน (ICD10=C33-C34)  </t>
    </r>
    <r>
      <rPr>
        <b/>
        <sz val="20"/>
        <color rgb="FFFF0000"/>
        <rFont val="TH SarabunPSK"/>
        <family val="2"/>
      </rPr>
      <t xml:space="preserve"> แยกตามที่อยู่ของคนตาย</t>
    </r>
  </si>
  <si>
    <r>
      <t xml:space="preserve">15. อัตราตายโรคมะเร็งลำไส้ใหญ่ต่อประชากรแสนคน (ICD10=C18-C21) </t>
    </r>
    <r>
      <rPr>
        <b/>
        <sz val="20"/>
        <color rgb="FFFF0000"/>
        <rFont val="TH SarabunPSK"/>
        <family val="2"/>
      </rPr>
      <t xml:space="preserve"> แยกตามที่อยู่ของคนตาย</t>
    </r>
  </si>
  <si>
    <r>
      <t xml:space="preserve">16. อัตราป่วยโรคมะเร็งกระเพาะอาหารต่อประชากรแสนคน (ICD10=C16) </t>
    </r>
    <r>
      <rPr>
        <b/>
        <sz val="20"/>
        <color rgb="FFFF0000"/>
        <rFont val="TH SarabunPSK"/>
        <family val="2"/>
      </rPr>
      <t xml:space="preserve"> แยกตามที่อยู่ของผู้ป่วย</t>
    </r>
  </si>
  <si>
    <t>ป่วย C16</t>
  </si>
  <si>
    <t>ตาย C16</t>
  </si>
  <si>
    <r>
      <t xml:space="preserve">17. อัตราตายโรคมะเร็งกระเพาะอาหารต่อประชากรแสนคน (ICD10=C16)  </t>
    </r>
    <r>
      <rPr>
        <b/>
        <sz val="20"/>
        <color rgb="FFFF0000"/>
        <rFont val="TH SarabunPSK"/>
        <family val="2"/>
      </rPr>
      <t>แยกตามที่อยู่ของคนตาย</t>
    </r>
  </si>
  <si>
    <t>C00-C97</t>
  </si>
  <si>
    <r>
      <t xml:space="preserve">18. อัตราป่วยโรคมะเร็งทุกชนิกต่อประชากรแสนคน (ICD10=C00-C97)  </t>
    </r>
    <r>
      <rPr>
        <b/>
        <sz val="20"/>
        <color rgb="FFFF0000"/>
        <rFont val="TH SarabunPSK"/>
        <family val="2"/>
      </rPr>
      <t>แยกตามที่อยู่ของผู้ป่วย</t>
    </r>
  </si>
  <si>
    <r>
      <t xml:space="preserve">19. อัตราตายโรคมะเร็งทุกชนิดต่อประชากรแสนคน (ICD10=C00-C97) </t>
    </r>
    <r>
      <rPr>
        <b/>
        <sz val="20"/>
        <color rgb="FFFF0000"/>
        <rFont val="TH SarabunPSK"/>
        <family val="2"/>
      </rPr>
      <t xml:space="preserve"> แยกตามที่อยู่ของคนตาย</t>
    </r>
  </si>
  <si>
    <t>C22,C24</t>
  </si>
  <si>
    <t>ปี 2553-2556</t>
  </si>
  <si>
    <t>รวม</t>
  </si>
  <si>
    <t xml:space="preserve"> </t>
  </si>
  <si>
    <t>ปี57</t>
  </si>
  <si>
    <t>stage 1  = 5</t>
  </si>
  <si>
    <t>stage 2  = 4</t>
  </si>
  <si>
    <t>stage 3  = 9</t>
  </si>
  <si>
    <t>stage 3  = 2</t>
  </si>
  <si>
    <t>ถึง 22กย57</t>
  </si>
  <si>
    <t>ปีงบประมาณ 2557(ตค-กย57)</t>
  </si>
  <si>
    <t>8. อัตราป่วยโรคมะเร็งปากมดลูกต่อประชากรแสนคน (ICD10=C53)  แยกตามที่อยู่ของผู้ป่วย</t>
  </si>
  <si>
    <t>ปีงบประมาณ 2557(ตค-กค)</t>
  </si>
  <si>
    <t xml:space="preserve"> ปชก.</t>
  </si>
  <si>
    <t>ไม่ทราบ  = 10</t>
  </si>
  <si>
    <t>stage 2  = 8</t>
  </si>
  <si>
    <t>stage 1  = 18</t>
  </si>
  <si>
    <t>ปีงบประมาณ 2557</t>
  </si>
  <si>
    <t>ปีงบประมาณ 2559</t>
  </si>
  <si>
    <t>ปีงบประมาณ 2560</t>
  </si>
  <si>
    <t>2. ร้อยละของสตรี 30-60 ปี ได้รับการตรวจคัดกรองมะเร็งปากมดลูก สะสมถึงปี 2558 ถึง 2562  ไม่น้อยกว่า 80</t>
  </si>
  <si>
    <t>ปีงบประมาณ 2561</t>
  </si>
  <si>
    <t>ปีงบประมาณ 2562</t>
  </si>
  <si>
    <t>ปชก.</t>
  </si>
  <si>
    <t>ปีงบประมาณ 53-57</t>
  </si>
  <si>
    <t>ประชากร</t>
  </si>
  <si>
    <t>ปีงบประมาณ 2558 (ตค-พค58)</t>
  </si>
  <si>
    <t>stage 1</t>
  </si>
  <si>
    <t>stage 2</t>
  </si>
  <si>
    <t>stage 3</t>
  </si>
  <si>
    <t>stage 4</t>
  </si>
  <si>
    <t>ไม่ทราบ</t>
  </si>
  <si>
    <t>การส่งต่อผู้ป่วยโรคมะเร็งนอกเครือข่ายเพื่อวินิจฉัย/รักษา</t>
  </si>
  <si>
    <t>ปีงบประมาณ 2558(มค-เมย58)</t>
  </si>
  <si>
    <t>ปีงบประมาณ 2558</t>
  </si>
  <si>
    <t xml:space="preserve">ปีงบประมาณ 2558 </t>
  </si>
  <si>
    <t>ปี58</t>
  </si>
  <si>
    <t>58-59</t>
  </si>
  <si>
    <t>%สะสม</t>
  </si>
  <si>
    <t>ข้อมูล ณ วันที่ ……31 ธันวาคม 2558……….</t>
  </si>
  <si>
    <t>ปีงบประมาณ 2559(ตค-ธค)</t>
  </si>
  <si>
    <t>ปีงบประมาณ 2559 (ตค-ธค)</t>
  </si>
  <si>
    <t>ปี59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</si>
</sst>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  <numFmt numFmtId="190" formatCode="0;[Red]0"/>
  </numFmts>
  <fonts count="28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Angsana New"/>
      <family val="1"/>
    </font>
    <font>
      <b/>
      <sz val="14"/>
      <color rgb="FFFF0000"/>
      <name val="Angsana New"/>
      <family val="1"/>
    </font>
    <font>
      <b/>
      <sz val="16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1"/>
      <color theme="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ngsana New"/>
      <family val="1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sz val="10"/>
      <color theme="1"/>
      <name val="TH SarabunPSK"/>
      <family val="2"/>
    </font>
    <font>
      <b/>
      <sz val="10"/>
      <color rgb="FFFF0000"/>
      <name val="TH SarabunPSK"/>
      <family val="2"/>
    </font>
    <font>
      <b/>
      <sz val="14"/>
      <color rgb="FFC00000"/>
      <name val="TH SarabunPSK"/>
      <family val="2"/>
    </font>
    <font>
      <sz val="10"/>
      <color rgb="FFFF0000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87" fontId="9" fillId="0" borderId="0" applyFont="0" applyFill="0" applyBorder="0" applyAlignment="0" applyProtection="0"/>
  </cellStyleXfs>
  <cellXfs count="166">
    <xf numFmtId="0" fontId="0" fillId="0" borderId="0" xfId="0"/>
    <xf numFmtId="0" fontId="3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87" fontId="2" fillId="2" borderId="2" xfId="0" applyNumberFormat="1" applyFont="1" applyFill="1" applyBorder="1" applyAlignment="1">
      <alignment horizontal="center" vertical="center"/>
    </xf>
    <xf numFmtId="189" fontId="0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188" fontId="10" fillId="2" borderId="2" xfId="1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13" fillId="2" borderId="2" xfId="0" applyFont="1" applyFill="1" applyBorder="1"/>
    <xf numFmtId="3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188" fontId="10" fillId="2" borderId="2" xfId="1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3" fontId="1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189" fontId="18" fillId="2" borderId="5" xfId="1" applyNumberFormat="1" applyFont="1" applyFill="1" applyBorder="1" applyAlignment="1">
      <alignment horizontal="center" vertical="center"/>
    </xf>
    <xf numFmtId="189" fontId="17" fillId="2" borderId="2" xfId="1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89" fontId="1" fillId="2" borderId="5" xfId="1" applyNumberFormat="1" applyFont="1" applyFill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2" fontId="20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89" fontId="18" fillId="2" borderId="2" xfId="1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89" fontId="1" fillId="2" borderId="2" xfId="1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center"/>
    </xf>
    <xf numFmtId="2" fontId="22" fillId="2" borderId="2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2" fontId="2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43" fontId="20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0" fontId="18" fillId="2" borderId="8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89" fontId="0" fillId="2" borderId="0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188" fontId="10" fillId="2" borderId="0" xfId="1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189" fontId="2" fillId="2" borderId="2" xfId="1" applyNumberFormat="1" applyFont="1" applyFill="1" applyBorder="1" applyAlignment="1">
      <alignment horizontal="center" vertical="center"/>
    </xf>
    <xf numFmtId="3" fontId="22" fillId="2" borderId="2" xfId="0" applyNumberFormat="1" applyFont="1" applyFill="1" applyBorder="1" applyAlignment="1">
      <alignment horizontal="center" vertical="top" wrapText="1"/>
    </xf>
    <xf numFmtId="2" fontId="22" fillId="2" borderId="2" xfId="0" applyNumberFormat="1" applyFont="1" applyFill="1" applyBorder="1" applyAlignment="1">
      <alignment horizontal="center" vertical="top" wrapText="1"/>
    </xf>
    <xf numFmtId="3" fontId="22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189" fontId="25" fillId="2" borderId="2" xfId="1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/>
    </xf>
    <xf numFmtId="2" fontId="25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21" fillId="2" borderId="2" xfId="0" applyNumberFormat="1" applyFont="1" applyFill="1" applyBorder="1" applyAlignment="1">
      <alignment vertical="center"/>
    </xf>
    <xf numFmtId="3" fontId="27" fillId="2" borderId="2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/>
    </xf>
    <xf numFmtId="3" fontId="27" fillId="2" borderId="2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/>
    </xf>
    <xf numFmtId="43" fontId="21" fillId="2" borderId="2" xfId="0" applyNumberFormat="1" applyFont="1" applyFill="1" applyBorder="1" applyAlignment="1">
      <alignment horizontal="center" vertical="center"/>
    </xf>
    <xf numFmtId="43" fontId="21" fillId="0" borderId="2" xfId="0" applyNumberFormat="1" applyFont="1" applyBorder="1" applyAlignment="1">
      <alignment horizontal="center"/>
    </xf>
    <xf numFmtId="43" fontId="22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190" fontId="20" fillId="2" borderId="3" xfId="0" applyNumberFormat="1" applyFont="1" applyFill="1" applyBorder="1" applyAlignment="1">
      <alignment horizontal="center" vertical="top"/>
    </xf>
    <xf numFmtId="190" fontId="20" fillId="2" borderId="4" xfId="0" applyNumberFormat="1" applyFont="1" applyFill="1" applyBorder="1" applyAlignment="1">
      <alignment horizontal="center" vertical="top"/>
    </xf>
    <xf numFmtId="190" fontId="20" fillId="2" borderId="5" xfId="0" applyNumberFormat="1" applyFont="1" applyFill="1" applyBorder="1" applyAlignment="1">
      <alignment horizontal="center" vertical="top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89" fontId="20" fillId="2" borderId="3" xfId="1" applyNumberFormat="1" applyFont="1" applyFill="1" applyBorder="1" applyAlignment="1">
      <alignment horizontal="center" vertical="top"/>
    </xf>
    <xf numFmtId="189" fontId="20" fillId="2" borderId="4" xfId="1" applyNumberFormat="1" applyFont="1" applyFill="1" applyBorder="1" applyAlignment="1">
      <alignment horizontal="center" vertical="top"/>
    </xf>
    <xf numFmtId="189" fontId="20" fillId="2" borderId="5" xfId="1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190" fontId="18" fillId="2" borderId="3" xfId="0" applyNumberFormat="1" applyFont="1" applyFill="1" applyBorder="1" applyAlignment="1">
      <alignment horizontal="center" vertical="top"/>
    </xf>
    <xf numFmtId="190" fontId="18" fillId="2" borderId="4" xfId="0" applyNumberFormat="1" applyFont="1" applyFill="1" applyBorder="1" applyAlignment="1">
      <alignment horizontal="center" vertical="top"/>
    </xf>
    <xf numFmtId="190" fontId="18" fillId="2" borderId="5" xfId="0" applyNumberFormat="1" applyFont="1" applyFill="1" applyBorder="1" applyAlignment="1">
      <alignment horizontal="center" vertical="top"/>
    </xf>
    <xf numFmtId="190" fontId="22" fillId="2" borderId="3" xfId="0" applyNumberFormat="1" applyFont="1" applyFill="1" applyBorder="1" applyAlignment="1">
      <alignment horizontal="center" vertical="top"/>
    </xf>
    <xf numFmtId="190" fontId="22" fillId="2" borderId="4" xfId="0" applyNumberFormat="1" applyFont="1" applyFill="1" applyBorder="1" applyAlignment="1">
      <alignment horizontal="center" vertical="top"/>
    </xf>
    <xf numFmtId="190" fontId="22" fillId="2" borderId="5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89" fontId="18" fillId="2" borderId="3" xfId="1" applyNumberFormat="1" applyFont="1" applyFill="1" applyBorder="1" applyAlignment="1">
      <alignment horizontal="center" vertical="top"/>
    </xf>
    <xf numFmtId="189" fontId="18" fillId="2" borderId="4" xfId="1" applyNumberFormat="1" applyFont="1" applyFill="1" applyBorder="1" applyAlignment="1">
      <alignment horizontal="center" vertical="top"/>
    </xf>
    <xf numFmtId="189" fontId="18" fillId="2" borderId="5" xfId="1" applyNumberFormat="1" applyFont="1" applyFill="1" applyBorder="1" applyAlignment="1">
      <alignment horizontal="center" vertical="top"/>
    </xf>
    <xf numFmtId="189" fontId="22" fillId="2" borderId="3" xfId="1" applyNumberFormat="1" applyFont="1" applyFill="1" applyBorder="1" applyAlignment="1">
      <alignment horizontal="center" vertical="top"/>
    </xf>
    <xf numFmtId="189" fontId="22" fillId="2" borderId="4" xfId="1" applyNumberFormat="1" applyFont="1" applyFill="1" applyBorder="1" applyAlignment="1">
      <alignment horizontal="center" vertical="top"/>
    </xf>
    <xf numFmtId="189" fontId="22" fillId="2" borderId="5" xfId="1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opLeftCell="A7" zoomScaleSheetLayoutView="100" workbookViewId="0">
      <selection activeCell="D17" sqref="D17"/>
    </sheetView>
  </sheetViews>
  <sheetFormatPr defaultRowHeight="21"/>
  <cols>
    <col min="1" max="1" width="9.875" style="23" customWidth="1"/>
    <col min="2" max="4" width="7.625" style="23" customWidth="1"/>
    <col min="5" max="13" width="7.625" style="24" customWidth="1"/>
    <col min="14" max="14" width="7.375" style="24" customWidth="1"/>
    <col min="15" max="15" width="7.875" style="24" customWidth="1"/>
    <col min="16" max="16" width="7.625" style="24" customWidth="1"/>
    <col min="17" max="17" width="8.75" style="24" customWidth="1"/>
    <col min="18" max="18" width="9.5" style="24" customWidth="1"/>
    <col min="19" max="19" width="11" style="24" customWidth="1"/>
    <col min="20" max="16384" width="9" style="24"/>
  </cols>
  <sheetData>
    <row r="1" spans="1:19" ht="26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26.25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>
      <c r="A3" s="124" t="s">
        <v>13</v>
      </c>
      <c r="B3" s="124" t="s">
        <v>12</v>
      </c>
      <c r="C3" s="124"/>
      <c r="D3" s="124"/>
      <c r="E3" s="124" t="s">
        <v>11</v>
      </c>
      <c r="F3" s="124"/>
      <c r="G3" s="124"/>
      <c r="H3" s="124" t="s">
        <v>10</v>
      </c>
      <c r="I3" s="124"/>
      <c r="J3" s="124"/>
      <c r="K3" s="124" t="s">
        <v>1</v>
      </c>
      <c r="L3" s="124"/>
      <c r="M3" s="124"/>
      <c r="N3" s="124" t="s">
        <v>5</v>
      </c>
      <c r="O3" s="124"/>
      <c r="P3" s="124"/>
      <c r="Q3" s="124" t="s">
        <v>57</v>
      </c>
      <c r="R3" s="124"/>
      <c r="S3" s="124"/>
    </row>
    <row r="4" spans="1:19">
      <c r="A4" s="124"/>
      <c r="B4" s="83" t="s">
        <v>2</v>
      </c>
      <c r="C4" s="83" t="s">
        <v>3</v>
      </c>
      <c r="D4" s="83" t="s">
        <v>4</v>
      </c>
      <c r="E4" s="83" t="s">
        <v>2</v>
      </c>
      <c r="F4" s="83" t="s">
        <v>3</v>
      </c>
      <c r="G4" s="83" t="s">
        <v>4</v>
      </c>
      <c r="H4" s="83" t="s">
        <v>2</v>
      </c>
      <c r="I4" s="83" t="s">
        <v>3</v>
      </c>
      <c r="J4" s="83" t="s">
        <v>4</v>
      </c>
      <c r="K4" s="83" t="s">
        <v>2</v>
      </c>
      <c r="L4" s="83" t="s">
        <v>3</v>
      </c>
      <c r="M4" s="83" t="s">
        <v>4</v>
      </c>
      <c r="N4" s="83" t="s">
        <v>2</v>
      </c>
      <c r="O4" s="83" t="s">
        <v>3</v>
      </c>
      <c r="P4" s="83" t="s">
        <v>4</v>
      </c>
      <c r="Q4" s="83" t="s">
        <v>2</v>
      </c>
      <c r="R4" s="83" t="s">
        <v>3</v>
      </c>
      <c r="S4" s="83" t="s">
        <v>4</v>
      </c>
    </row>
    <row r="5" spans="1:19" ht="22.5">
      <c r="A5" s="1" t="s">
        <v>14</v>
      </c>
      <c r="B5" s="83"/>
      <c r="C5" s="83"/>
      <c r="D5" s="2"/>
      <c r="E5" s="83"/>
      <c r="F5" s="83"/>
      <c r="G5" s="83"/>
      <c r="H5" s="83"/>
      <c r="I5" s="83"/>
      <c r="J5" s="83"/>
      <c r="K5" s="3">
        <v>15307</v>
      </c>
      <c r="L5" s="4">
        <v>14641</v>
      </c>
      <c r="M5" s="5">
        <v>95.65</v>
      </c>
      <c r="N5" s="95">
        <v>12884</v>
      </c>
      <c r="O5" s="83">
        <v>12084</v>
      </c>
      <c r="P5" s="6">
        <f>O5*100/N5</f>
        <v>93.790748214840107</v>
      </c>
      <c r="Q5" s="7">
        <v>14458</v>
      </c>
      <c r="R5" s="107">
        <v>13886</v>
      </c>
      <c r="S5" s="108">
        <f t="shared" ref="S5:S12" si="0">R5*100/Q5</f>
        <v>96.04371282335039</v>
      </c>
    </row>
    <row r="6" spans="1:19" ht="22.5">
      <c r="A6" s="1" t="s">
        <v>15</v>
      </c>
      <c r="B6" s="83"/>
      <c r="C6" s="83"/>
      <c r="D6" s="83"/>
      <c r="E6" s="83"/>
      <c r="F6" s="83"/>
      <c r="G6" s="83"/>
      <c r="H6" s="83"/>
      <c r="I6" s="83"/>
      <c r="J6" s="83"/>
      <c r="K6" s="3">
        <v>12457</v>
      </c>
      <c r="L6" s="4">
        <v>12095</v>
      </c>
      <c r="M6" s="5">
        <v>97.09</v>
      </c>
      <c r="N6" s="95">
        <v>10408</v>
      </c>
      <c r="O6" s="83">
        <v>9728</v>
      </c>
      <c r="P6" s="6">
        <f t="shared" ref="P6:P13" si="1">O6*100/N6</f>
        <v>93.466564181398923</v>
      </c>
      <c r="Q6" s="7">
        <v>10115</v>
      </c>
      <c r="R6" s="107">
        <v>9603</v>
      </c>
      <c r="S6" s="108">
        <f t="shared" si="0"/>
        <v>94.938210578348986</v>
      </c>
    </row>
    <row r="7" spans="1:19" ht="22.5">
      <c r="A7" s="1" t="s">
        <v>16</v>
      </c>
      <c r="B7" s="8"/>
      <c r="C7" s="8"/>
      <c r="D7" s="2"/>
      <c r="E7" s="8"/>
      <c r="F7" s="8"/>
      <c r="G7" s="2"/>
      <c r="H7" s="8"/>
      <c r="I7" s="8"/>
      <c r="J7" s="2"/>
      <c r="K7" s="3">
        <v>8277</v>
      </c>
      <c r="L7" s="4">
        <v>7717</v>
      </c>
      <c r="M7" s="5">
        <v>93.23</v>
      </c>
      <c r="N7" s="95">
        <v>7825</v>
      </c>
      <c r="O7" s="8">
        <v>7288</v>
      </c>
      <c r="P7" s="6">
        <f t="shared" si="1"/>
        <v>93.137380191693296</v>
      </c>
      <c r="Q7" s="7">
        <v>7719</v>
      </c>
      <c r="R7" s="107">
        <v>7295</v>
      </c>
      <c r="S7" s="108">
        <f t="shared" si="0"/>
        <v>94.507060500064782</v>
      </c>
    </row>
    <row r="8" spans="1:19" ht="22.5">
      <c r="A8" s="1" t="s">
        <v>17</v>
      </c>
      <c r="B8" s="8"/>
      <c r="C8" s="8"/>
      <c r="D8" s="2"/>
      <c r="E8" s="8"/>
      <c r="F8" s="8"/>
      <c r="G8" s="2"/>
      <c r="H8" s="83"/>
      <c r="I8" s="83"/>
      <c r="J8" s="2"/>
      <c r="K8" s="3">
        <v>16850</v>
      </c>
      <c r="L8" s="4">
        <v>15548</v>
      </c>
      <c r="M8" s="5">
        <v>92.27</v>
      </c>
      <c r="N8" s="95">
        <v>14383</v>
      </c>
      <c r="O8" s="83">
        <v>13586</v>
      </c>
      <c r="P8" s="6">
        <f t="shared" si="1"/>
        <v>94.458736007786968</v>
      </c>
      <c r="Q8" s="7">
        <v>14183</v>
      </c>
      <c r="R8" s="107">
        <v>11946</v>
      </c>
      <c r="S8" s="108">
        <f t="shared" si="0"/>
        <v>84.227596418247202</v>
      </c>
    </row>
    <row r="9" spans="1:19" ht="22.5">
      <c r="A9" s="1" t="s">
        <v>18</v>
      </c>
      <c r="B9" s="8"/>
      <c r="C9" s="8"/>
      <c r="D9" s="2"/>
      <c r="E9" s="8"/>
      <c r="F9" s="8"/>
      <c r="G9" s="2"/>
      <c r="H9" s="83"/>
      <c r="I9" s="83"/>
      <c r="J9" s="2"/>
      <c r="K9" s="3">
        <v>4555</v>
      </c>
      <c r="L9" s="4">
        <v>4109</v>
      </c>
      <c r="M9" s="5">
        <v>90.21</v>
      </c>
      <c r="N9" s="95">
        <v>3212</v>
      </c>
      <c r="O9" s="83">
        <v>3166</v>
      </c>
      <c r="P9" s="6">
        <f t="shared" si="1"/>
        <v>98.567870485678711</v>
      </c>
      <c r="Q9" s="7">
        <v>3132</v>
      </c>
      <c r="R9" s="107">
        <v>2913</v>
      </c>
      <c r="S9" s="108">
        <f t="shared" si="0"/>
        <v>93.007662835249036</v>
      </c>
    </row>
    <row r="10" spans="1:19" ht="22.5">
      <c r="A10" s="1" t="s">
        <v>19</v>
      </c>
      <c r="B10" s="8"/>
      <c r="C10" s="8"/>
      <c r="D10" s="2"/>
      <c r="E10" s="8"/>
      <c r="F10" s="8"/>
      <c r="G10" s="2"/>
      <c r="H10" s="83"/>
      <c r="I10" s="83"/>
      <c r="J10" s="2"/>
      <c r="K10" s="3">
        <v>12815</v>
      </c>
      <c r="L10" s="4">
        <v>11700</v>
      </c>
      <c r="M10" s="5">
        <v>91.3</v>
      </c>
      <c r="N10" s="95">
        <v>12600</v>
      </c>
      <c r="O10" s="83">
        <v>11306</v>
      </c>
      <c r="P10" s="6">
        <f t="shared" si="1"/>
        <v>89.730158730158735</v>
      </c>
      <c r="Q10" s="7">
        <v>12084</v>
      </c>
      <c r="R10" s="107">
        <v>9732</v>
      </c>
      <c r="S10" s="108">
        <f t="shared" si="0"/>
        <v>80.53624627606753</v>
      </c>
    </row>
    <row r="11" spans="1:19" ht="22.5">
      <c r="A11" s="1" t="s">
        <v>20</v>
      </c>
      <c r="B11" s="8"/>
      <c r="C11" s="8"/>
      <c r="D11" s="2"/>
      <c r="E11" s="8"/>
      <c r="F11" s="8"/>
      <c r="G11" s="2"/>
      <c r="H11" s="83"/>
      <c r="I11" s="83"/>
      <c r="J11" s="2"/>
      <c r="K11" s="3">
        <v>13451</v>
      </c>
      <c r="L11" s="4">
        <v>12475</v>
      </c>
      <c r="M11" s="5">
        <v>92.74</v>
      </c>
      <c r="N11" s="95">
        <v>11871</v>
      </c>
      <c r="O11" s="83">
        <v>10769</v>
      </c>
      <c r="P11" s="6">
        <f t="shared" si="1"/>
        <v>90.716873051975398</v>
      </c>
      <c r="Q11" s="7">
        <v>12260</v>
      </c>
      <c r="R11" s="107">
        <v>11132</v>
      </c>
      <c r="S11" s="108">
        <f t="shared" si="0"/>
        <v>90.799347471451881</v>
      </c>
    </row>
    <row r="12" spans="1:19" ht="22.5">
      <c r="A12" s="1" t="s">
        <v>21</v>
      </c>
      <c r="B12" s="8"/>
      <c r="C12" s="8"/>
      <c r="D12" s="2"/>
      <c r="E12" s="8"/>
      <c r="F12" s="8"/>
      <c r="G12" s="2"/>
      <c r="H12" s="83"/>
      <c r="I12" s="83"/>
      <c r="J12" s="2"/>
      <c r="K12" s="3">
        <v>5173</v>
      </c>
      <c r="L12" s="4">
        <v>4797</v>
      </c>
      <c r="M12" s="5">
        <v>92.73</v>
      </c>
      <c r="N12" s="95">
        <v>4478</v>
      </c>
      <c r="O12" s="83">
        <v>3814</v>
      </c>
      <c r="P12" s="6">
        <f t="shared" si="1"/>
        <v>85.171951764180434</v>
      </c>
      <c r="Q12" s="7">
        <v>4450</v>
      </c>
      <c r="R12" s="107">
        <v>4265</v>
      </c>
      <c r="S12" s="108">
        <f t="shared" si="0"/>
        <v>95.842696629213478</v>
      </c>
    </row>
    <row r="13" spans="1:19" ht="31.5" customHeight="1">
      <c r="A13" s="28" t="s">
        <v>22</v>
      </c>
      <c r="B13" s="29">
        <v>84856</v>
      </c>
      <c r="C13" s="29">
        <v>73263</v>
      </c>
      <c r="D13" s="2">
        <v>86.34</v>
      </c>
      <c r="E13" s="29">
        <v>85945</v>
      </c>
      <c r="F13" s="29">
        <v>76950</v>
      </c>
      <c r="G13" s="30">
        <v>89.52</v>
      </c>
      <c r="H13" s="29">
        <v>92937</v>
      </c>
      <c r="I13" s="29">
        <v>85565</v>
      </c>
      <c r="J13" s="30">
        <v>92.07</v>
      </c>
      <c r="K13" s="26">
        <v>88885</v>
      </c>
      <c r="L13" s="26">
        <v>83082</v>
      </c>
      <c r="M13" s="27">
        <v>93.47</v>
      </c>
      <c r="N13" s="46">
        <f>SUM(N5:N12)</f>
        <v>77661</v>
      </c>
      <c r="O13" s="32">
        <f>SUM(O5:O12)</f>
        <v>71741</v>
      </c>
      <c r="P13" s="6">
        <f t="shared" si="1"/>
        <v>92.3771262280939</v>
      </c>
      <c r="Q13" s="7">
        <f>SUM(Q5:Q12)</f>
        <v>78401</v>
      </c>
      <c r="R13" s="25">
        <f>SUM(R5:R12)</f>
        <v>70772</v>
      </c>
      <c r="S13" s="108">
        <f>R13*100/Q13</f>
        <v>90.269256769684063</v>
      </c>
    </row>
    <row r="14" spans="1:19" ht="26.25">
      <c r="A14" s="123" t="s">
        <v>6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</row>
    <row r="15" spans="1:19">
      <c r="A15" s="124" t="s">
        <v>13</v>
      </c>
      <c r="B15" s="83" t="s">
        <v>51</v>
      </c>
      <c r="C15" s="124" t="s">
        <v>48</v>
      </c>
      <c r="D15" s="124"/>
      <c r="E15" s="124" t="s">
        <v>11</v>
      </c>
      <c r="F15" s="124"/>
      <c r="G15" s="124"/>
      <c r="H15" s="124" t="s">
        <v>10</v>
      </c>
      <c r="I15" s="124"/>
      <c r="J15" s="124"/>
      <c r="K15" s="124" t="s">
        <v>1</v>
      </c>
      <c r="L15" s="124"/>
      <c r="M15" s="124"/>
      <c r="N15" s="124" t="s">
        <v>5</v>
      </c>
      <c r="O15" s="124"/>
      <c r="P15" s="124"/>
      <c r="Q15" s="124" t="s">
        <v>57</v>
      </c>
      <c r="R15" s="124"/>
      <c r="S15" s="124"/>
    </row>
    <row r="16" spans="1:19">
      <c r="A16" s="124"/>
      <c r="B16" s="33" t="s">
        <v>56</v>
      </c>
      <c r="C16" s="83" t="s">
        <v>3</v>
      </c>
      <c r="D16" s="83" t="s">
        <v>4</v>
      </c>
      <c r="E16" s="83" t="s">
        <v>2</v>
      </c>
      <c r="F16" s="83" t="s">
        <v>3</v>
      </c>
      <c r="G16" s="83" t="s">
        <v>4</v>
      </c>
      <c r="H16" s="83" t="s">
        <v>2</v>
      </c>
      <c r="I16" s="83" t="s">
        <v>3</v>
      </c>
      <c r="J16" s="83" t="s">
        <v>4</v>
      </c>
      <c r="K16" s="83" t="s">
        <v>2</v>
      </c>
      <c r="L16" s="83" t="s">
        <v>3</v>
      </c>
      <c r="M16" s="83" t="s">
        <v>4</v>
      </c>
      <c r="N16" s="83" t="s">
        <v>2</v>
      </c>
      <c r="O16" s="83" t="s">
        <v>3</v>
      </c>
      <c r="P16" s="83" t="s">
        <v>4</v>
      </c>
      <c r="Q16" s="83" t="s">
        <v>2</v>
      </c>
      <c r="R16" s="83" t="s">
        <v>3</v>
      </c>
      <c r="S16" s="83" t="s">
        <v>4</v>
      </c>
    </row>
    <row r="17" spans="1:19" ht="22.5">
      <c r="A17" s="1" t="s">
        <v>14</v>
      </c>
      <c r="B17" s="83">
        <v>1228</v>
      </c>
      <c r="C17" s="8">
        <f t="shared" ref="C17:C25" si="2">F17+I17+L17+O17</f>
        <v>8398</v>
      </c>
      <c r="D17" s="2">
        <f t="shared" ref="D17:D25" si="3">G17+J17+M17+P17</f>
        <v>72.742111553784852</v>
      </c>
      <c r="E17" s="9">
        <v>11546</v>
      </c>
      <c r="F17" s="10">
        <v>2831</v>
      </c>
      <c r="G17" s="11">
        <f t="shared" ref="G17:G25" si="4">F17*100/E17</f>
        <v>24.519314048155206</v>
      </c>
      <c r="H17" s="10">
        <v>11546</v>
      </c>
      <c r="I17" s="10">
        <v>1856</v>
      </c>
      <c r="J17" s="11">
        <f t="shared" ref="J17:J25" si="5">I17*100/H17</f>
        <v>16.074831110341243</v>
      </c>
      <c r="K17" s="12">
        <v>11546</v>
      </c>
      <c r="L17" s="9">
        <v>1891</v>
      </c>
      <c r="M17" s="13">
        <f t="shared" ref="M17:M25" si="6">L17*100/K17</f>
        <v>16.377966395288411</v>
      </c>
      <c r="N17" s="12">
        <v>11546</v>
      </c>
      <c r="O17" s="9">
        <v>1820</v>
      </c>
      <c r="P17" s="13">
        <v>15.77</v>
      </c>
      <c r="Q17" s="7">
        <v>11207</v>
      </c>
      <c r="R17" s="109">
        <f>C17+B17</f>
        <v>9626</v>
      </c>
      <c r="S17" s="108">
        <f t="shared" ref="S17:S24" si="7">R17*100/Q17</f>
        <v>85.892745605425176</v>
      </c>
    </row>
    <row r="18" spans="1:19" ht="22.5">
      <c r="A18" s="1" t="s">
        <v>15</v>
      </c>
      <c r="B18" s="83">
        <v>252</v>
      </c>
      <c r="C18" s="8">
        <f t="shared" si="2"/>
        <v>7130</v>
      </c>
      <c r="D18" s="2">
        <f t="shared" si="3"/>
        <v>79.678060297051644</v>
      </c>
      <c r="E18" s="9">
        <v>9022</v>
      </c>
      <c r="F18" s="10">
        <v>3370</v>
      </c>
      <c r="G18" s="11">
        <f t="shared" si="4"/>
        <v>37.353136776767897</v>
      </c>
      <c r="H18" s="10">
        <v>9022</v>
      </c>
      <c r="I18" s="10">
        <v>2186</v>
      </c>
      <c r="J18" s="11">
        <f t="shared" si="5"/>
        <v>24.229660829084459</v>
      </c>
      <c r="K18" s="12">
        <v>9022</v>
      </c>
      <c r="L18" s="9">
        <v>872</v>
      </c>
      <c r="M18" s="13">
        <f t="shared" si="6"/>
        <v>9.66526269119929</v>
      </c>
      <c r="N18" s="12">
        <v>8331</v>
      </c>
      <c r="O18" s="9">
        <v>702</v>
      </c>
      <c r="P18" s="13">
        <v>8.43</v>
      </c>
      <c r="Q18" s="7">
        <v>8084</v>
      </c>
      <c r="R18" s="109">
        <f t="shared" ref="R18:R25" si="8">C18+B18</f>
        <v>7382</v>
      </c>
      <c r="S18" s="108">
        <f t="shared" si="7"/>
        <v>91.316180108856997</v>
      </c>
    </row>
    <row r="19" spans="1:19" ht="22.5">
      <c r="A19" s="1" t="s">
        <v>16</v>
      </c>
      <c r="B19" s="8">
        <v>186</v>
      </c>
      <c r="C19" s="8">
        <f t="shared" si="2"/>
        <v>3955</v>
      </c>
      <c r="D19" s="2">
        <f t="shared" si="3"/>
        <v>56.316793302377938</v>
      </c>
      <c r="E19" s="9">
        <v>7107</v>
      </c>
      <c r="F19" s="10">
        <v>1942</v>
      </c>
      <c r="G19" s="11">
        <f t="shared" si="4"/>
        <v>27.325172365273673</v>
      </c>
      <c r="H19" s="10">
        <v>7107</v>
      </c>
      <c r="I19" s="14">
        <v>897</v>
      </c>
      <c r="J19" s="11">
        <f t="shared" si="5"/>
        <v>12.621359223300971</v>
      </c>
      <c r="K19" s="12">
        <v>7107</v>
      </c>
      <c r="L19" s="9">
        <v>570</v>
      </c>
      <c r="M19" s="13">
        <f t="shared" si="6"/>
        <v>8.0202617138032917</v>
      </c>
      <c r="N19" s="12">
        <v>6537</v>
      </c>
      <c r="O19" s="9">
        <v>546</v>
      </c>
      <c r="P19" s="13">
        <v>8.35</v>
      </c>
      <c r="Q19" s="7">
        <v>6493</v>
      </c>
      <c r="R19" s="109">
        <f t="shared" si="8"/>
        <v>4141</v>
      </c>
      <c r="S19" s="108">
        <f t="shared" si="7"/>
        <v>63.776374557215462</v>
      </c>
    </row>
    <row r="20" spans="1:19" ht="22.5">
      <c r="A20" s="1" t="s">
        <v>17</v>
      </c>
      <c r="B20" s="83">
        <v>860</v>
      </c>
      <c r="C20" s="8">
        <f t="shared" si="2"/>
        <v>6154</v>
      </c>
      <c r="D20" s="2">
        <f t="shared" si="3"/>
        <v>52.085989164492595</v>
      </c>
      <c r="E20" s="9">
        <v>11828</v>
      </c>
      <c r="F20" s="10">
        <v>3688</v>
      </c>
      <c r="G20" s="11">
        <f t="shared" si="4"/>
        <v>31.180250253635442</v>
      </c>
      <c r="H20" s="10">
        <v>11828</v>
      </c>
      <c r="I20" s="10">
        <v>1258</v>
      </c>
      <c r="J20" s="11">
        <f t="shared" si="5"/>
        <v>10.635779506256341</v>
      </c>
      <c r="K20" s="12">
        <v>11824</v>
      </c>
      <c r="L20" s="9">
        <v>564</v>
      </c>
      <c r="M20" s="13">
        <f t="shared" si="6"/>
        <v>4.7699594046008116</v>
      </c>
      <c r="N20" s="12">
        <v>11715</v>
      </c>
      <c r="O20" s="9">
        <v>644</v>
      </c>
      <c r="P20" s="13">
        <v>5.5</v>
      </c>
      <c r="Q20" s="7">
        <v>11523</v>
      </c>
      <c r="R20" s="109">
        <f t="shared" si="8"/>
        <v>7014</v>
      </c>
      <c r="S20" s="108">
        <f t="shared" si="7"/>
        <v>60.869565217391305</v>
      </c>
    </row>
    <row r="21" spans="1:19">
      <c r="A21" s="15" t="s">
        <v>18</v>
      </c>
      <c r="B21" s="83">
        <v>209</v>
      </c>
      <c r="C21" s="8">
        <f t="shared" si="2"/>
        <v>1749</v>
      </c>
      <c r="D21" s="2">
        <f t="shared" si="3"/>
        <v>60.961724709784406</v>
      </c>
      <c r="E21" s="9">
        <v>3015</v>
      </c>
      <c r="F21" s="14">
        <v>675</v>
      </c>
      <c r="G21" s="11">
        <f t="shared" si="4"/>
        <v>22.388059701492537</v>
      </c>
      <c r="H21" s="10">
        <v>3015</v>
      </c>
      <c r="I21" s="14">
        <v>290</v>
      </c>
      <c r="J21" s="11">
        <f t="shared" si="5"/>
        <v>9.618573797678275</v>
      </c>
      <c r="K21" s="12">
        <v>3015</v>
      </c>
      <c r="L21" s="9">
        <v>311</v>
      </c>
      <c r="M21" s="13">
        <f t="shared" si="6"/>
        <v>10.315091210613598</v>
      </c>
      <c r="N21" s="12">
        <v>2537</v>
      </c>
      <c r="O21" s="9">
        <v>473</v>
      </c>
      <c r="P21" s="13">
        <v>18.64</v>
      </c>
      <c r="Q21" s="7">
        <v>2444</v>
      </c>
      <c r="R21" s="109">
        <f t="shared" si="8"/>
        <v>1958</v>
      </c>
      <c r="S21" s="108">
        <f t="shared" si="7"/>
        <v>80.114566284779045</v>
      </c>
    </row>
    <row r="22" spans="1:19" ht="22.5">
      <c r="A22" s="1" t="s">
        <v>19</v>
      </c>
      <c r="B22" s="83">
        <v>375</v>
      </c>
      <c r="C22" s="8">
        <f t="shared" si="2"/>
        <v>8333</v>
      </c>
      <c r="D22" s="2">
        <f t="shared" si="3"/>
        <v>79.5938686557041</v>
      </c>
      <c r="E22" s="9">
        <v>10356</v>
      </c>
      <c r="F22" s="10">
        <v>2853</v>
      </c>
      <c r="G22" s="11">
        <f t="shared" si="4"/>
        <v>27.549246813441485</v>
      </c>
      <c r="H22" s="10">
        <v>10356</v>
      </c>
      <c r="I22" s="10">
        <v>2621</v>
      </c>
      <c r="J22" s="11">
        <f t="shared" si="5"/>
        <v>25.308999613750483</v>
      </c>
      <c r="K22" s="12">
        <v>10599</v>
      </c>
      <c r="L22" s="9">
        <v>1441</v>
      </c>
      <c r="M22" s="13">
        <f t="shared" si="6"/>
        <v>13.595622228512124</v>
      </c>
      <c r="N22" s="12">
        <v>10793</v>
      </c>
      <c r="O22" s="9">
        <v>1418</v>
      </c>
      <c r="P22" s="13">
        <v>13.14</v>
      </c>
      <c r="Q22" s="7">
        <v>10356</v>
      </c>
      <c r="R22" s="109">
        <f t="shared" si="8"/>
        <v>8708</v>
      </c>
      <c r="S22" s="108">
        <f t="shared" si="7"/>
        <v>84.086519891850131</v>
      </c>
    </row>
    <row r="23" spans="1:19" ht="22.5">
      <c r="A23" s="1" t="s">
        <v>20</v>
      </c>
      <c r="B23" s="83">
        <v>441</v>
      </c>
      <c r="C23" s="8">
        <f t="shared" si="2"/>
        <v>7468</v>
      </c>
      <c r="D23" s="2">
        <f t="shared" si="3"/>
        <v>69.136175835427693</v>
      </c>
      <c r="E23" s="9">
        <v>10844</v>
      </c>
      <c r="F23" s="10">
        <v>5067</v>
      </c>
      <c r="G23" s="11">
        <f t="shared" si="4"/>
        <v>46.726300258207303</v>
      </c>
      <c r="H23" s="10">
        <v>10844</v>
      </c>
      <c r="I23" s="10">
        <v>1119</v>
      </c>
      <c r="J23" s="11">
        <f t="shared" si="5"/>
        <v>10.31907045370712</v>
      </c>
      <c r="K23" s="12">
        <v>10930</v>
      </c>
      <c r="L23" s="9">
        <v>857</v>
      </c>
      <c r="M23" s="13">
        <f t="shared" si="6"/>
        <v>7.8408051235132659</v>
      </c>
      <c r="N23" s="12">
        <v>10000</v>
      </c>
      <c r="O23" s="9">
        <v>425</v>
      </c>
      <c r="P23" s="13">
        <v>4.25</v>
      </c>
      <c r="Q23" s="7">
        <v>10378</v>
      </c>
      <c r="R23" s="109">
        <f t="shared" si="8"/>
        <v>7909</v>
      </c>
      <c r="S23" s="108">
        <f t="shared" si="7"/>
        <v>76.209288880323768</v>
      </c>
    </row>
    <row r="24" spans="1:19" ht="22.5">
      <c r="A24" s="1" t="s">
        <v>21</v>
      </c>
      <c r="B24" s="83">
        <v>313</v>
      </c>
      <c r="C24" s="8">
        <f t="shared" si="2"/>
        <v>2419</v>
      </c>
      <c r="D24" s="2">
        <f t="shared" si="3"/>
        <v>57.350728968138142</v>
      </c>
      <c r="E24" s="9">
        <v>4282</v>
      </c>
      <c r="F24" s="10">
        <v>1375</v>
      </c>
      <c r="G24" s="11">
        <f t="shared" si="4"/>
        <v>32.111163007940213</v>
      </c>
      <c r="H24" s="10">
        <v>4282</v>
      </c>
      <c r="I24" s="14">
        <v>421</v>
      </c>
      <c r="J24" s="11">
        <f t="shared" si="5"/>
        <v>9.8318542737038772</v>
      </c>
      <c r="K24" s="12">
        <v>4287</v>
      </c>
      <c r="L24" s="9">
        <v>327</v>
      </c>
      <c r="M24" s="13">
        <f t="shared" si="6"/>
        <v>7.6277116864940515</v>
      </c>
      <c r="N24" s="12">
        <v>3804</v>
      </c>
      <c r="O24" s="9">
        <v>296</v>
      </c>
      <c r="P24" s="13">
        <v>7.78</v>
      </c>
      <c r="Q24" s="7">
        <v>3789</v>
      </c>
      <c r="R24" s="109">
        <f t="shared" si="8"/>
        <v>2732</v>
      </c>
      <c r="S24" s="108">
        <f t="shared" si="7"/>
        <v>72.103457376616518</v>
      </c>
    </row>
    <row r="25" spans="1:19" ht="35.25" customHeight="1">
      <c r="A25" s="28" t="s">
        <v>49</v>
      </c>
      <c r="B25" s="29">
        <f>SUM(B17:B24)</f>
        <v>3864</v>
      </c>
      <c r="C25" s="8">
        <f t="shared" si="2"/>
        <v>45606</v>
      </c>
      <c r="D25" s="2">
        <f t="shared" si="3"/>
        <v>67.409117647058821</v>
      </c>
      <c r="E25" s="16">
        <f>SUM(E17:E24)</f>
        <v>68000</v>
      </c>
      <c r="F25" s="17">
        <v>21801</v>
      </c>
      <c r="G25" s="18">
        <f t="shared" si="4"/>
        <v>32.060294117647061</v>
      </c>
      <c r="H25" s="16">
        <f>SUM(H17:H24)</f>
        <v>68000</v>
      </c>
      <c r="I25" s="17">
        <v>10648</v>
      </c>
      <c r="J25" s="18">
        <f t="shared" si="5"/>
        <v>15.658823529411764</v>
      </c>
      <c r="K25" s="19">
        <f>SUM(K17:K24)</f>
        <v>68330</v>
      </c>
      <c r="L25" s="16">
        <f>SUM(L17:L24)</f>
        <v>6833</v>
      </c>
      <c r="M25" s="20">
        <f t="shared" si="6"/>
        <v>10</v>
      </c>
      <c r="N25" s="19">
        <f>SUM(N17:N24)</f>
        <v>65263</v>
      </c>
      <c r="O25" s="16">
        <v>6324</v>
      </c>
      <c r="P25" s="20">
        <v>9.69</v>
      </c>
      <c r="Q25" s="7">
        <f>SUM(Q17:Q24)</f>
        <v>64274</v>
      </c>
      <c r="R25" s="110">
        <f t="shared" si="8"/>
        <v>49470</v>
      </c>
      <c r="S25" s="108">
        <f>R25*100/Q25</f>
        <v>76.967358496437129</v>
      </c>
    </row>
    <row r="26" spans="1:19" ht="22.5" customHeight="1">
      <c r="A26" s="93"/>
      <c r="B26" s="21"/>
      <c r="C26" s="87"/>
      <c r="D26" s="94"/>
      <c r="E26" s="88"/>
      <c r="F26" s="89"/>
      <c r="G26" s="90"/>
      <c r="H26" s="88"/>
      <c r="I26" s="89"/>
      <c r="J26" s="90"/>
      <c r="K26" s="91"/>
      <c r="L26" s="88"/>
      <c r="M26" s="92"/>
      <c r="N26" s="91"/>
      <c r="O26" s="88"/>
      <c r="P26" s="92"/>
      <c r="Q26" s="85"/>
      <c r="R26" s="86"/>
      <c r="S26" s="22"/>
    </row>
  </sheetData>
  <mergeCells count="17">
    <mergeCell ref="C15:D15"/>
    <mergeCell ref="A2:S2"/>
    <mergeCell ref="A1:S1"/>
    <mergeCell ref="A14:S14"/>
    <mergeCell ref="A15:A16"/>
    <mergeCell ref="E15:G15"/>
    <mergeCell ref="H15:J15"/>
    <mergeCell ref="K15:M15"/>
    <mergeCell ref="N15:P15"/>
    <mergeCell ref="Q15:S15"/>
    <mergeCell ref="A3:A4"/>
    <mergeCell ref="B3:D3"/>
    <mergeCell ref="E3:G3"/>
    <mergeCell ref="H3:J3"/>
    <mergeCell ref="K3:M3"/>
    <mergeCell ref="N3:P3"/>
    <mergeCell ref="Q3:S3"/>
  </mergeCells>
  <pageMargins left="0.5" right="0.2" top="0.55000000000000004" bottom="0.74" header="0.24" footer="0.19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50"/>
  <sheetViews>
    <sheetView tabSelected="1" topLeftCell="A89" workbookViewId="0">
      <pane xSplit="1" ySplit="3" topLeftCell="K92" activePane="bottomRight" state="frozen"/>
      <selection activeCell="A89" sqref="A89"/>
      <selection pane="topRight" activeCell="B89" sqref="B89"/>
      <selection pane="bottomLeft" activeCell="A92" sqref="A92"/>
      <selection pane="bottomRight" activeCell="L94" sqref="L94"/>
    </sheetView>
  </sheetViews>
  <sheetFormatPr defaultRowHeight="18.75"/>
  <cols>
    <col min="1" max="1" width="9.375" style="51" customWidth="1"/>
    <col min="2" max="12" width="7.125" style="51" customWidth="1"/>
    <col min="13" max="13" width="6.25" style="51" customWidth="1"/>
    <col min="14" max="15" width="7.125" style="51" customWidth="1"/>
    <col min="16" max="16" width="6.625" style="51" customWidth="1"/>
    <col min="17" max="17" width="7.875" style="51" customWidth="1"/>
    <col min="18" max="18" width="7.125" style="51" customWidth="1"/>
    <col min="19" max="19" width="6.625" style="51" customWidth="1"/>
    <col min="20" max="20" width="7.875" style="51" customWidth="1"/>
    <col min="21" max="21" width="7.125" style="51" customWidth="1"/>
    <col min="22" max="22" width="6.625" style="51" customWidth="1"/>
    <col min="23" max="23" width="7.875" style="51" customWidth="1"/>
    <col min="24" max="24" width="7.125" style="51" customWidth="1"/>
    <col min="25" max="25" width="6.625" style="51" customWidth="1"/>
    <col min="26" max="33" width="5.625" style="51" customWidth="1"/>
    <col min="34" max="16384" width="9" style="51"/>
  </cols>
  <sheetData>
    <row r="1" spans="1:21" s="56" customFormat="1" ht="26.25">
      <c r="A1" s="122" t="s">
        <v>86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21" s="56" customFormat="1" ht="26.25">
      <c r="A2" s="157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9"/>
    </row>
    <row r="3" spans="1:21">
      <c r="A3" s="142" t="s">
        <v>13</v>
      </c>
      <c r="B3" s="144" t="s">
        <v>1</v>
      </c>
      <c r="C3" s="145"/>
      <c r="D3" s="146"/>
      <c r="E3" s="144" t="s">
        <v>5</v>
      </c>
      <c r="F3" s="145"/>
      <c r="G3" s="146"/>
      <c r="H3" s="144" t="s">
        <v>64</v>
      </c>
      <c r="I3" s="145"/>
      <c r="J3" s="146"/>
      <c r="K3" s="147" t="s">
        <v>81</v>
      </c>
      <c r="L3" s="129"/>
      <c r="M3" s="130"/>
      <c r="N3" s="144" t="s">
        <v>65</v>
      </c>
      <c r="O3" s="145"/>
      <c r="P3" s="146"/>
      <c r="Q3" s="144" t="s">
        <v>66</v>
      </c>
      <c r="R3" s="145"/>
      <c r="S3" s="146"/>
    </row>
    <row r="4" spans="1:21">
      <c r="A4" s="143"/>
      <c r="B4" s="58" t="s">
        <v>2</v>
      </c>
      <c r="C4" s="58" t="s">
        <v>3</v>
      </c>
      <c r="D4" s="58" t="s">
        <v>4</v>
      </c>
      <c r="E4" s="59" t="s">
        <v>2</v>
      </c>
      <c r="F4" s="59" t="s">
        <v>3</v>
      </c>
      <c r="G4" s="59" t="s">
        <v>4</v>
      </c>
      <c r="H4" s="59" t="s">
        <v>2</v>
      </c>
      <c r="I4" s="59" t="s">
        <v>3</v>
      </c>
      <c r="J4" s="59" t="s">
        <v>4</v>
      </c>
      <c r="K4" s="59" t="s">
        <v>2</v>
      </c>
      <c r="L4" s="59" t="s">
        <v>3</v>
      </c>
      <c r="M4" s="59" t="s">
        <v>4</v>
      </c>
      <c r="N4" s="59" t="s">
        <v>2</v>
      </c>
      <c r="O4" s="59" t="s">
        <v>3</v>
      </c>
      <c r="P4" s="59" t="s">
        <v>4</v>
      </c>
      <c r="Q4" s="59" t="s">
        <v>2</v>
      </c>
      <c r="R4" s="59" t="s">
        <v>3</v>
      </c>
      <c r="S4" s="59" t="s">
        <v>4</v>
      </c>
    </row>
    <row r="5" spans="1:21">
      <c r="A5" s="50" t="s">
        <v>14</v>
      </c>
      <c r="B5" s="36">
        <v>15307</v>
      </c>
      <c r="C5" s="36">
        <v>14641</v>
      </c>
      <c r="D5" s="37">
        <v>95.65</v>
      </c>
      <c r="E5" s="38">
        <v>12884</v>
      </c>
      <c r="F5" s="59">
        <v>12084</v>
      </c>
      <c r="G5" s="39">
        <f>F5*100/E5</f>
        <v>93.790748214840107</v>
      </c>
      <c r="H5" s="52">
        <v>14458</v>
      </c>
      <c r="I5" s="61">
        <v>13886</v>
      </c>
      <c r="J5" s="43">
        <f t="shared" ref="J5:J12" si="0">I5*100/H5</f>
        <v>96.04371282335039</v>
      </c>
      <c r="K5" s="36">
        <v>13457</v>
      </c>
      <c r="L5" s="96">
        <v>3557</v>
      </c>
      <c r="M5" s="97">
        <f>L5*100/K5</f>
        <v>26.432340046072675</v>
      </c>
      <c r="N5" s="38">
        <v>12625</v>
      </c>
      <c r="O5" s="42">
        <v>2700</v>
      </c>
      <c r="P5" s="39">
        <f>O5*100/N5</f>
        <v>21.386138613861387</v>
      </c>
      <c r="Q5" s="52"/>
      <c r="R5" s="40"/>
      <c r="S5" s="41"/>
    </row>
    <row r="6" spans="1:21">
      <c r="A6" s="50" t="s">
        <v>15</v>
      </c>
      <c r="B6" s="36">
        <v>12457</v>
      </c>
      <c r="C6" s="36">
        <v>12095</v>
      </c>
      <c r="D6" s="37">
        <v>97.09</v>
      </c>
      <c r="E6" s="38">
        <v>10408</v>
      </c>
      <c r="F6" s="59">
        <v>9728</v>
      </c>
      <c r="G6" s="39">
        <f t="shared" ref="G6:G13" si="1">F6*100/E6</f>
        <v>93.466564181398923</v>
      </c>
      <c r="H6" s="52">
        <v>10115</v>
      </c>
      <c r="I6" s="61">
        <v>9603</v>
      </c>
      <c r="J6" s="43">
        <f t="shared" si="0"/>
        <v>94.938210578348986</v>
      </c>
      <c r="K6" s="36">
        <v>10026</v>
      </c>
      <c r="L6" s="96">
        <v>9265</v>
      </c>
      <c r="M6" s="97">
        <f t="shared" ref="M6:M13" si="2">L6*100/K6</f>
        <v>92.409734689806498</v>
      </c>
      <c r="N6" s="38">
        <v>8515</v>
      </c>
      <c r="O6" s="42">
        <v>3712</v>
      </c>
      <c r="P6" s="39">
        <f t="shared" ref="P6:P13" si="3">O6*100/N6</f>
        <v>43.593658250146802</v>
      </c>
      <c r="Q6" s="52"/>
      <c r="R6" s="40"/>
      <c r="S6" s="41"/>
    </row>
    <row r="7" spans="1:21">
      <c r="A7" s="50" t="s">
        <v>16</v>
      </c>
      <c r="B7" s="36">
        <v>8277</v>
      </c>
      <c r="C7" s="36">
        <v>7717</v>
      </c>
      <c r="D7" s="37">
        <v>93.23</v>
      </c>
      <c r="E7" s="38">
        <v>7825</v>
      </c>
      <c r="F7" s="42">
        <v>7288</v>
      </c>
      <c r="G7" s="39">
        <f t="shared" si="1"/>
        <v>93.137380191693296</v>
      </c>
      <c r="H7" s="52">
        <v>7719</v>
      </c>
      <c r="I7" s="61">
        <v>7295</v>
      </c>
      <c r="J7" s="43">
        <f t="shared" si="0"/>
        <v>94.507060500064782</v>
      </c>
      <c r="K7" s="36">
        <v>7624</v>
      </c>
      <c r="L7" s="96">
        <v>6724</v>
      </c>
      <c r="M7" s="97">
        <f t="shared" si="2"/>
        <v>88.195173137460657</v>
      </c>
      <c r="N7" s="38">
        <v>7268</v>
      </c>
      <c r="O7" s="42">
        <v>1457</v>
      </c>
      <c r="P7" s="39">
        <f t="shared" si="3"/>
        <v>20.046780407264723</v>
      </c>
      <c r="Q7" s="52"/>
      <c r="R7" s="40"/>
      <c r="S7" s="41"/>
    </row>
    <row r="8" spans="1:21">
      <c r="A8" s="50" t="s">
        <v>17</v>
      </c>
      <c r="B8" s="36">
        <v>16850</v>
      </c>
      <c r="C8" s="36">
        <v>15548</v>
      </c>
      <c r="D8" s="37">
        <v>92.27</v>
      </c>
      <c r="E8" s="38">
        <v>14383</v>
      </c>
      <c r="F8" s="59">
        <v>13586</v>
      </c>
      <c r="G8" s="39">
        <f t="shared" si="1"/>
        <v>94.458736007786968</v>
      </c>
      <c r="H8" s="52">
        <v>14183</v>
      </c>
      <c r="I8" s="61">
        <v>11946</v>
      </c>
      <c r="J8" s="43">
        <f t="shared" si="0"/>
        <v>84.227596418247202</v>
      </c>
      <c r="K8" s="36">
        <v>13640</v>
      </c>
      <c r="L8" s="96">
        <v>10850</v>
      </c>
      <c r="M8" s="97">
        <f t="shared" si="2"/>
        <v>79.545454545454547</v>
      </c>
      <c r="N8" s="38">
        <v>9618</v>
      </c>
      <c r="O8" s="42">
        <v>2647</v>
      </c>
      <c r="P8" s="39">
        <f t="shared" si="3"/>
        <v>27.52131420253691</v>
      </c>
      <c r="Q8" s="52"/>
      <c r="R8" s="40"/>
      <c r="S8" s="41"/>
    </row>
    <row r="9" spans="1:21">
      <c r="A9" s="50" t="s">
        <v>18</v>
      </c>
      <c r="B9" s="36">
        <v>4555</v>
      </c>
      <c r="C9" s="36">
        <v>4109</v>
      </c>
      <c r="D9" s="37">
        <v>90.21</v>
      </c>
      <c r="E9" s="38">
        <v>3212</v>
      </c>
      <c r="F9" s="59">
        <v>3166</v>
      </c>
      <c r="G9" s="39">
        <f t="shared" si="1"/>
        <v>98.567870485678711</v>
      </c>
      <c r="H9" s="52">
        <v>3132</v>
      </c>
      <c r="I9" s="61">
        <v>2913</v>
      </c>
      <c r="J9" s="43">
        <f t="shared" si="0"/>
        <v>93.007662835249036</v>
      </c>
      <c r="K9" s="36">
        <v>3187</v>
      </c>
      <c r="L9" s="96">
        <v>2941</v>
      </c>
      <c r="M9" s="97">
        <f t="shared" si="2"/>
        <v>92.281142139943526</v>
      </c>
      <c r="N9" s="38">
        <v>3373</v>
      </c>
      <c r="O9" s="42">
        <v>746</v>
      </c>
      <c r="P9" s="39">
        <f t="shared" si="3"/>
        <v>22.116809961458642</v>
      </c>
      <c r="Q9" s="52"/>
      <c r="R9" s="40"/>
      <c r="S9" s="41"/>
    </row>
    <row r="10" spans="1:21">
      <c r="A10" s="50" t="s">
        <v>19</v>
      </c>
      <c r="B10" s="36">
        <v>12815</v>
      </c>
      <c r="C10" s="36">
        <v>11700</v>
      </c>
      <c r="D10" s="37">
        <v>91.3</v>
      </c>
      <c r="E10" s="38">
        <v>12600</v>
      </c>
      <c r="F10" s="59">
        <v>11306</v>
      </c>
      <c r="G10" s="39">
        <f t="shared" si="1"/>
        <v>89.730158730158735</v>
      </c>
      <c r="H10" s="52">
        <v>12084</v>
      </c>
      <c r="I10" s="61">
        <v>9732</v>
      </c>
      <c r="J10" s="43">
        <f t="shared" si="0"/>
        <v>80.53624627606753</v>
      </c>
      <c r="K10" s="36">
        <v>12466</v>
      </c>
      <c r="L10" s="96">
        <v>5890</v>
      </c>
      <c r="M10" s="97">
        <f t="shared" si="2"/>
        <v>47.248515963420502</v>
      </c>
      <c r="N10" s="38">
        <v>16313</v>
      </c>
      <c r="O10" s="42">
        <v>2561</v>
      </c>
      <c r="P10" s="39">
        <f t="shared" si="3"/>
        <v>15.699135658677129</v>
      </c>
      <c r="Q10" s="52"/>
      <c r="R10" s="40"/>
      <c r="S10" s="41"/>
    </row>
    <row r="11" spans="1:21">
      <c r="A11" s="50" t="s">
        <v>20</v>
      </c>
      <c r="B11" s="36">
        <v>13451</v>
      </c>
      <c r="C11" s="36">
        <v>12475</v>
      </c>
      <c r="D11" s="37">
        <v>92.74</v>
      </c>
      <c r="E11" s="38">
        <v>11871</v>
      </c>
      <c r="F11" s="59">
        <v>10769</v>
      </c>
      <c r="G11" s="39">
        <f t="shared" si="1"/>
        <v>90.716873051975398</v>
      </c>
      <c r="H11" s="52">
        <v>12260</v>
      </c>
      <c r="I11" s="61">
        <v>11132</v>
      </c>
      <c r="J11" s="43">
        <f t="shared" si="0"/>
        <v>90.799347471451881</v>
      </c>
      <c r="K11" s="36">
        <v>11783</v>
      </c>
      <c r="L11" s="96">
        <v>6393</v>
      </c>
      <c r="M11" s="97">
        <f t="shared" si="2"/>
        <v>54.256131715182889</v>
      </c>
      <c r="N11" s="38">
        <v>10368</v>
      </c>
      <c r="O11" s="42">
        <v>1084</v>
      </c>
      <c r="P11" s="39">
        <f t="shared" si="3"/>
        <v>10.455246913580247</v>
      </c>
      <c r="Q11" s="52"/>
      <c r="R11" s="40"/>
      <c r="S11" s="41"/>
    </row>
    <row r="12" spans="1:21">
      <c r="A12" s="50" t="s">
        <v>21</v>
      </c>
      <c r="B12" s="36">
        <v>5173</v>
      </c>
      <c r="C12" s="36">
        <v>4797</v>
      </c>
      <c r="D12" s="37">
        <v>92.73</v>
      </c>
      <c r="E12" s="38">
        <v>4478</v>
      </c>
      <c r="F12" s="59">
        <v>3814</v>
      </c>
      <c r="G12" s="39">
        <f t="shared" si="1"/>
        <v>85.171951764180434</v>
      </c>
      <c r="H12" s="52">
        <v>4450</v>
      </c>
      <c r="I12" s="61">
        <v>4265</v>
      </c>
      <c r="J12" s="43">
        <f t="shared" si="0"/>
        <v>95.842696629213478</v>
      </c>
      <c r="K12" s="36">
        <v>4230</v>
      </c>
      <c r="L12" s="96">
        <v>1506</v>
      </c>
      <c r="M12" s="97">
        <f t="shared" si="2"/>
        <v>35.602836879432623</v>
      </c>
      <c r="N12" s="38">
        <v>3731</v>
      </c>
      <c r="O12" s="42">
        <v>171</v>
      </c>
      <c r="P12" s="39">
        <f t="shared" si="3"/>
        <v>4.5832216563923884</v>
      </c>
      <c r="Q12" s="52"/>
      <c r="R12" s="40"/>
      <c r="S12" s="41"/>
    </row>
    <row r="13" spans="1:21">
      <c r="A13" s="53" t="s">
        <v>22</v>
      </c>
      <c r="B13" s="44">
        <v>88885</v>
      </c>
      <c r="C13" s="44">
        <v>83082</v>
      </c>
      <c r="D13" s="45">
        <v>93.47</v>
      </c>
      <c r="E13" s="31">
        <f>SUM(E5:E12)</f>
        <v>77661</v>
      </c>
      <c r="F13" s="46">
        <f>SUM(F5:F12)</f>
        <v>71741</v>
      </c>
      <c r="G13" s="39">
        <f t="shared" si="1"/>
        <v>92.3771262280939</v>
      </c>
      <c r="H13" s="52">
        <f>SUM(H5:H12)</f>
        <v>78401</v>
      </c>
      <c r="I13" s="44">
        <f>SUM(I5:I12)</f>
        <v>70772</v>
      </c>
      <c r="J13" s="43">
        <f>I13*100/H13</f>
        <v>90.269256769684063</v>
      </c>
      <c r="K13" s="44">
        <f>SUM(K5:K12)</f>
        <v>76413</v>
      </c>
      <c r="L13" s="98">
        <f>SUM(L5:L12)</f>
        <v>47126</v>
      </c>
      <c r="M13" s="97">
        <f t="shared" si="2"/>
        <v>61.67275201863557</v>
      </c>
      <c r="N13" s="31">
        <f>SUM(N5:N12)</f>
        <v>71811</v>
      </c>
      <c r="O13" s="31">
        <f>SUM(O5:O12)</f>
        <v>15078</v>
      </c>
      <c r="P13" s="39">
        <f t="shared" si="3"/>
        <v>20.99678322262606</v>
      </c>
      <c r="Q13" s="52"/>
      <c r="R13" s="17"/>
      <c r="S13" s="41"/>
    </row>
    <row r="14" spans="1:21" s="56" customFormat="1" ht="26.25">
      <c r="A14" s="134" t="s">
        <v>67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</row>
    <row r="15" spans="1:21">
      <c r="A15" s="142" t="s">
        <v>13</v>
      </c>
      <c r="B15" s="147" t="s">
        <v>82</v>
      </c>
      <c r="C15" s="148"/>
      <c r="D15" s="149"/>
      <c r="E15" s="144" t="s">
        <v>65</v>
      </c>
      <c r="F15" s="145"/>
      <c r="G15" s="146"/>
      <c r="H15" s="144" t="s">
        <v>66</v>
      </c>
      <c r="I15" s="145"/>
      <c r="J15" s="146"/>
      <c r="K15" s="144" t="s">
        <v>68</v>
      </c>
      <c r="L15" s="145"/>
      <c r="M15" s="146"/>
      <c r="N15" s="144" t="s">
        <v>69</v>
      </c>
      <c r="O15" s="145"/>
      <c r="P15" s="146"/>
      <c r="Q15" s="161" t="s">
        <v>71</v>
      </c>
      <c r="R15" s="162"/>
      <c r="S15" s="163"/>
      <c r="U15" s="115" t="s">
        <v>85</v>
      </c>
    </row>
    <row r="16" spans="1:21">
      <c r="A16" s="143"/>
      <c r="B16" s="70" t="s">
        <v>2</v>
      </c>
      <c r="C16" s="70" t="s">
        <v>3</v>
      </c>
      <c r="D16" s="70" t="s">
        <v>4</v>
      </c>
      <c r="E16" s="70" t="s">
        <v>2</v>
      </c>
      <c r="F16" s="70" t="s">
        <v>3</v>
      </c>
      <c r="G16" s="70" t="s">
        <v>4</v>
      </c>
      <c r="H16" s="70" t="s">
        <v>2</v>
      </c>
      <c r="I16" s="70" t="s">
        <v>3</v>
      </c>
      <c r="J16" s="70" t="s">
        <v>4</v>
      </c>
      <c r="K16" s="70" t="s">
        <v>2</v>
      </c>
      <c r="L16" s="70" t="s">
        <v>3</v>
      </c>
      <c r="M16" s="70" t="s">
        <v>4</v>
      </c>
      <c r="N16" s="70" t="s">
        <v>2</v>
      </c>
      <c r="O16" s="70" t="s">
        <v>3</v>
      </c>
      <c r="P16" s="70" t="s">
        <v>4</v>
      </c>
      <c r="Q16" s="99" t="s">
        <v>2</v>
      </c>
      <c r="R16" s="99" t="s">
        <v>3</v>
      </c>
      <c r="S16" s="99" t="s">
        <v>4</v>
      </c>
      <c r="U16" s="116" t="s">
        <v>84</v>
      </c>
    </row>
    <row r="17" spans="1:33">
      <c r="A17" s="50" t="s">
        <v>14</v>
      </c>
      <c r="B17" s="52">
        <v>11016</v>
      </c>
      <c r="C17" s="63">
        <v>763</v>
      </c>
      <c r="D17" s="64">
        <f>C17*100/B17</f>
        <v>6.9262890341321715</v>
      </c>
      <c r="E17" s="112">
        <v>10386</v>
      </c>
      <c r="F17" s="10">
        <v>78</v>
      </c>
      <c r="G17" s="11">
        <f>F17*100/E17</f>
        <v>0.75101097631426916</v>
      </c>
      <c r="H17" s="10"/>
      <c r="I17" s="10"/>
      <c r="J17" s="11"/>
      <c r="K17" s="12"/>
      <c r="L17" s="9"/>
      <c r="M17" s="13"/>
      <c r="N17" s="12"/>
      <c r="O17" s="9"/>
      <c r="P17" s="13"/>
      <c r="Q17" s="100">
        <v>11207</v>
      </c>
      <c r="R17" s="101">
        <v>9626</v>
      </c>
      <c r="S17" s="102">
        <f>R17*100/Q17</f>
        <v>85.892745605425176</v>
      </c>
      <c r="U17" s="117">
        <f>G17+D17</f>
        <v>7.6773000104464408</v>
      </c>
    </row>
    <row r="18" spans="1:33">
      <c r="A18" s="50" t="s">
        <v>15</v>
      </c>
      <c r="B18" s="52">
        <v>7946</v>
      </c>
      <c r="C18" s="63">
        <v>2397</v>
      </c>
      <c r="D18" s="64">
        <f t="shared" ref="D18:D25" si="4">C18*100/B18</f>
        <v>30.166121318902594</v>
      </c>
      <c r="E18" s="112">
        <v>7232</v>
      </c>
      <c r="F18" s="10">
        <v>385</v>
      </c>
      <c r="G18" s="11">
        <f t="shared" ref="G18:G25" si="5">F18*100/E18</f>
        <v>5.3235619469026547</v>
      </c>
      <c r="H18" s="10"/>
      <c r="I18" s="10"/>
      <c r="J18" s="11"/>
      <c r="K18" s="12"/>
      <c r="L18" s="9"/>
      <c r="M18" s="13"/>
      <c r="N18" s="12"/>
      <c r="O18" s="9"/>
      <c r="P18" s="13"/>
      <c r="Q18" s="100">
        <v>8084</v>
      </c>
      <c r="R18" s="101">
        <v>7382</v>
      </c>
      <c r="S18" s="102">
        <f t="shared" ref="S18:S25" si="6">R18*100/Q18</f>
        <v>91.316180108856997</v>
      </c>
      <c r="U18" s="117">
        <f>G18+D18</f>
        <v>35.489683265805247</v>
      </c>
    </row>
    <row r="19" spans="1:33">
      <c r="A19" s="50" t="s">
        <v>16</v>
      </c>
      <c r="B19" s="52">
        <v>6308</v>
      </c>
      <c r="C19" s="63">
        <v>576</v>
      </c>
      <c r="D19" s="64">
        <f t="shared" si="4"/>
        <v>9.1312618896639197</v>
      </c>
      <c r="E19" s="112">
        <v>5186</v>
      </c>
      <c r="F19" s="10">
        <v>281</v>
      </c>
      <c r="G19" s="11">
        <f t="shared" si="5"/>
        <v>5.4184342460470498</v>
      </c>
      <c r="H19" s="10"/>
      <c r="I19" s="14"/>
      <c r="J19" s="11"/>
      <c r="K19" s="12"/>
      <c r="L19" s="9"/>
      <c r="M19" s="13"/>
      <c r="N19" s="12"/>
      <c r="O19" s="9"/>
      <c r="P19" s="13"/>
      <c r="Q19" s="100">
        <v>6493</v>
      </c>
      <c r="R19" s="101">
        <v>4141</v>
      </c>
      <c r="S19" s="102">
        <f t="shared" si="6"/>
        <v>63.776374557215462</v>
      </c>
      <c r="U19" s="117">
        <f t="shared" ref="U19:U25" si="7">G19+D19</f>
        <v>14.54969613571097</v>
      </c>
    </row>
    <row r="20" spans="1:33">
      <c r="A20" s="50" t="s">
        <v>17</v>
      </c>
      <c r="B20" s="52">
        <v>10970</v>
      </c>
      <c r="C20" s="63">
        <v>2301</v>
      </c>
      <c r="D20" s="64">
        <f t="shared" si="4"/>
        <v>20.975387420237009</v>
      </c>
      <c r="E20" s="112">
        <v>9339</v>
      </c>
      <c r="F20" s="10">
        <v>397</v>
      </c>
      <c r="G20" s="11">
        <f t="shared" si="5"/>
        <v>4.2509904700717422</v>
      </c>
      <c r="H20" s="10"/>
      <c r="I20" s="10"/>
      <c r="J20" s="11"/>
      <c r="K20" s="12"/>
      <c r="L20" s="9"/>
      <c r="M20" s="13"/>
      <c r="N20" s="12"/>
      <c r="O20" s="9"/>
      <c r="P20" s="13"/>
      <c r="Q20" s="100">
        <v>11523</v>
      </c>
      <c r="R20" s="101">
        <v>7014</v>
      </c>
      <c r="S20" s="102">
        <f t="shared" si="6"/>
        <v>60.869565217391305</v>
      </c>
      <c r="U20" s="117">
        <f t="shared" si="7"/>
        <v>25.226377890308751</v>
      </c>
    </row>
    <row r="21" spans="1:33">
      <c r="A21" s="50" t="s">
        <v>18</v>
      </c>
      <c r="B21" s="52">
        <v>2451</v>
      </c>
      <c r="C21" s="63">
        <v>421</v>
      </c>
      <c r="D21" s="64">
        <f t="shared" si="4"/>
        <v>17.176662586699308</v>
      </c>
      <c r="E21" s="112">
        <v>1222</v>
      </c>
      <c r="F21" s="14">
        <v>50</v>
      </c>
      <c r="G21" s="11">
        <f t="shared" si="5"/>
        <v>4.0916530278232406</v>
      </c>
      <c r="H21" s="10"/>
      <c r="I21" s="14"/>
      <c r="J21" s="11"/>
      <c r="K21" s="12"/>
      <c r="L21" s="9"/>
      <c r="M21" s="13"/>
      <c r="N21" s="12"/>
      <c r="O21" s="9"/>
      <c r="P21" s="13"/>
      <c r="Q21" s="100">
        <v>2444</v>
      </c>
      <c r="R21" s="101">
        <v>1958</v>
      </c>
      <c r="S21" s="102">
        <f t="shared" si="6"/>
        <v>80.114566284779045</v>
      </c>
      <c r="U21" s="117">
        <f t="shared" si="7"/>
        <v>21.26831561452255</v>
      </c>
    </row>
    <row r="22" spans="1:33">
      <c r="A22" s="50" t="s">
        <v>19</v>
      </c>
      <c r="B22" s="52">
        <v>10551</v>
      </c>
      <c r="C22" s="63">
        <v>1381</v>
      </c>
      <c r="D22" s="64">
        <f t="shared" si="4"/>
        <v>13.088806748175529</v>
      </c>
      <c r="E22" s="112">
        <v>10163</v>
      </c>
      <c r="F22" s="10">
        <v>331</v>
      </c>
      <c r="G22" s="11">
        <f t="shared" si="5"/>
        <v>3.2569123290367017</v>
      </c>
      <c r="H22" s="10"/>
      <c r="I22" s="10"/>
      <c r="J22" s="11"/>
      <c r="K22" s="12"/>
      <c r="L22" s="9"/>
      <c r="M22" s="13"/>
      <c r="N22" s="12"/>
      <c r="O22" s="9"/>
      <c r="P22" s="13"/>
      <c r="Q22" s="100">
        <v>10356</v>
      </c>
      <c r="R22" s="101">
        <v>8708</v>
      </c>
      <c r="S22" s="102">
        <f t="shared" si="6"/>
        <v>84.086519891850131</v>
      </c>
      <c r="U22" s="117">
        <f t="shared" si="7"/>
        <v>16.34571907721223</v>
      </c>
    </row>
    <row r="23" spans="1:33">
      <c r="A23" s="50" t="s">
        <v>20</v>
      </c>
      <c r="B23" s="52">
        <v>9912</v>
      </c>
      <c r="C23" s="63">
        <v>3027</v>
      </c>
      <c r="D23" s="64">
        <f t="shared" si="4"/>
        <v>30.538740920096853</v>
      </c>
      <c r="E23" s="112">
        <v>8223</v>
      </c>
      <c r="F23" s="10">
        <v>243</v>
      </c>
      <c r="G23" s="11">
        <f t="shared" si="5"/>
        <v>2.9551258664720903</v>
      </c>
      <c r="H23" s="10"/>
      <c r="I23" s="10"/>
      <c r="J23" s="11"/>
      <c r="K23" s="12"/>
      <c r="L23" s="9"/>
      <c r="M23" s="13"/>
      <c r="N23" s="12"/>
      <c r="O23" s="9"/>
      <c r="P23" s="13"/>
      <c r="Q23" s="100">
        <v>10378</v>
      </c>
      <c r="R23" s="101">
        <v>7909</v>
      </c>
      <c r="S23" s="102">
        <f t="shared" si="6"/>
        <v>76.209288880323768</v>
      </c>
      <c r="U23" s="117">
        <f t="shared" si="7"/>
        <v>33.493866786568944</v>
      </c>
    </row>
    <row r="24" spans="1:33">
      <c r="A24" s="50" t="s">
        <v>21</v>
      </c>
      <c r="B24" s="52">
        <v>3556</v>
      </c>
      <c r="C24" s="63">
        <v>397</v>
      </c>
      <c r="D24" s="64">
        <f t="shared" si="4"/>
        <v>11.164229471316085</v>
      </c>
      <c r="E24" s="112">
        <v>3267</v>
      </c>
      <c r="F24" s="10">
        <v>81</v>
      </c>
      <c r="G24" s="11">
        <f t="shared" si="5"/>
        <v>2.4793388429752068</v>
      </c>
      <c r="H24" s="10"/>
      <c r="I24" s="14"/>
      <c r="J24" s="11"/>
      <c r="K24" s="12"/>
      <c r="L24" s="9"/>
      <c r="M24" s="13"/>
      <c r="N24" s="12"/>
      <c r="O24" s="9"/>
      <c r="P24" s="13"/>
      <c r="Q24" s="100">
        <v>3789</v>
      </c>
      <c r="R24" s="101">
        <v>2732</v>
      </c>
      <c r="S24" s="102">
        <f t="shared" si="6"/>
        <v>72.103457376616518</v>
      </c>
      <c r="U24" s="117">
        <f t="shared" si="7"/>
        <v>13.643568314291292</v>
      </c>
    </row>
    <row r="25" spans="1:33">
      <c r="A25" s="53" t="s">
        <v>49</v>
      </c>
      <c r="B25" s="52">
        <f>SUM(B17:B24)</f>
        <v>62710</v>
      </c>
      <c r="C25" s="63">
        <f>SUM(C17:C24)</f>
        <v>11263</v>
      </c>
      <c r="D25" s="64">
        <f t="shared" si="4"/>
        <v>17.960452878328816</v>
      </c>
      <c r="E25" s="113">
        <f>SUM(E17:E24)</f>
        <v>55018</v>
      </c>
      <c r="F25" s="17">
        <f>SUM(F17:F24)</f>
        <v>1846</v>
      </c>
      <c r="G25" s="11">
        <f t="shared" si="5"/>
        <v>3.3552655494565413</v>
      </c>
      <c r="H25" s="16"/>
      <c r="I25" s="17"/>
      <c r="J25" s="18"/>
      <c r="K25" s="19"/>
      <c r="L25" s="16"/>
      <c r="M25" s="20"/>
      <c r="N25" s="19"/>
      <c r="O25" s="16"/>
      <c r="P25" s="20"/>
      <c r="Q25" s="100">
        <f>SUM(Q17:Q24)</f>
        <v>64274</v>
      </c>
      <c r="R25" s="101">
        <f>SUM(R17:R24)</f>
        <v>49470</v>
      </c>
      <c r="S25" s="102">
        <f t="shared" si="6"/>
        <v>76.967358496437129</v>
      </c>
      <c r="U25" s="117">
        <f t="shared" si="7"/>
        <v>21.315718427785356</v>
      </c>
    </row>
    <row r="26" spans="1:33" s="56" customFormat="1" ht="26.25">
      <c r="A26" s="165" t="s">
        <v>7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</row>
    <row r="27" spans="1:33">
      <c r="A27" s="142" t="s">
        <v>13</v>
      </c>
      <c r="B27" s="144" t="s">
        <v>1</v>
      </c>
      <c r="C27" s="145"/>
      <c r="D27" s="146"/>
      <c r="E27" s="144" t="s">
        <v>5</v>
      </c>
      <c r="F27" s="145"/>
      <c r="G27" s="146"/>
      <c r="H27" s="144" t="s">
        <v>64</v>
      </c>
      <c r="I27" s="145"/>
      <c r="J27" s="146"/>
      <c r="K27" s="147" t="s">
        <v>81</v>
      </c>
      <c r="L27" s="148"/>
      <c r="M27" s="149"/>
      <c r="N27" s="144" t="s">
        <v>65</v>
      </c>
      <c r="O27" s="145"/>
      <c r="P27" s="146"/>
      <c r="Q27" s="144" t="s">
        <v>66</v>
      </c>
      <c r="R27" s="145"/>
      <c r="S27" s="146"/>
      <c r="U27" s="51" t="s">
        <v>83</v>
      </c>
      <c r="AB27" s="51" t="s">
        <v>89</v>
      </c>
    </row>
    <row r="28" spans="1:33">
      <c r="A28" s="143"/>
      <c r="B28" s="70" t="s">
        <v>2</v>
      </c>
      <c r="C28" s="70" t="s">
        <v>3</v>
      </c>
      <c r="D28" s="70" t="s">
        <v>4</v>
      </c>
      <c r="E28" s="70" t="s">
        <v>2</v>
      </c>
      <c r="F28" s="70" t="s">
        <v>3</v>
      </c>
      <c r="G28" s="70" t="s">
        <v>4</v>
      </c>
      <c r="H28" s="70" t="s">
        <v>2</v>
      </c>
      <c r="I28" s="70" t="s">
        <v>3</v>
      </c>
      <c r="J28" s="70" t="s">
        <v>4</v>
      </c>
      <c r="K28" s="70" t="s">
        <v>2</v>
      </c>
      <c r="L28" s="70" t="s">
        <v>3</v>
      </c>
      <c r="M28" s="70" t="s">
        <v>4</v>
      </c>
      <c r="N28" s="114" t="s">
        <v>2</v>
      </c>
      <c r="O28" s="114" t="s">
        <v>3</v>
      </c>
      <c r="P28" s="114" t="s">
        <v>4</v>
      </c>
      <c r="Q28" s="79"/>
      <c r="R28" s="79"/>
      <c r="S28" s="57"/>
      <c r="U28" s="79" t="s">
        <v>74</v>
      </c>
      <c r="V28" s="79" t="s">
        <v>75</v>
      </c>
      <c r="W28" s="79" t="s">
        <v>76</v>
      </c>
      <c r="X28" s="79" t="s">
        <v>77</v>
      </c>
      <c r="Y28" s="79" t="s">
        <v>78</v>
      </c>
      <c r="AB28" s="79" t="s">
        <v>74</v>
      </c>
      <c r="AC28" s="79" t="s">
        <v>75</v>
      </c>
      <c r="AD28" s="79" t="s">
        <v>76</v>
      </c>
      <c r="AE28" s="79" t="s">
        <v>77</v>
      </c>
      <c r="AF28" s="79" t="s">
        <v>78</v>
      </c>
    </row>
    <row r="29" spans="1:33">
      <c r="A29" s="50" t="s">
        <v>14</v>
      </c>
      <c r="B29" s="74"/>
      <c r="C29" s="74"/>
      <c r="D29" s="74"/>
      <c r="E29" s="74"/>
      <c r="F29" s="74"/>
      <c r="G29" s="74"/>
      <c r="H29" s="74">
        <v>18</v>
      </c>
      <c r="I29" s="74"/>
      <c r="J29" s="74"/>
      <c r="K29" s="74">
        <v>13</v>
      </c>
      <c r="L29" s="75">
        <v>11</v>
      </c>
      <c r="M29" s="97">
        <f t="shared" ref="M29:M36" si="8">L29*100/K29</f>
        <v>84.615384615384613</v>
      </c>
      <c r="N29" s="114">
        <v>2</v>
      </c>
      <c r="O29" s="75">
        <v>2</v>
      </c>
      <c r="P29" s="120">
        <f t="shared" ref="P29:P37" si="9">O29*100/N29</f>
        <v>100</v>
      </c>
      <c r="Q29" s="80"/>
      <c r="R29" s="80"/>
      <c r="S29" s="57"/>
      <c r="U29" s="80">
        <v>5</v>
      </c>
      <c r="V29" s="80">
        <v>6</v>
      </c>
      <c r="W29" s="80"/>
      <c r="X29" s="80"/>
      <c r="Y29" s="80">
        <v>2</v>
      </c>
      <c r="Z29" s="51">
        <f>SUM(U29:Y29)</f>
        <v>13</v>
      </c>
      <c r="AB29" s="80">
        <v>2</v>
      </c>
      <c r="AC29" s="80"/>
      <c r="AD29" s="80"/>
      <c r="AE29" s="80"/>
      <c r="AF29" s="80"/>
      <c r="AG29" s="51">
        <f>SUM(AB29:AF29)</f>
        <v>2</v>
      </c>
    </row>
    <row r="30" spans="1:33">
      <c r="A30" s="50" t="s">
        <v>15</v>
      </c>
      <c r="B30" s="74"/>
      <c r="C30" s="74"/>
      <c r="D30" s="74"/>
      <c r="E30" s="74"/>
      <c r="F30" s="74"/>
      <c r="G30" s="74"/>
      <c r="H30" s="74">
        <v>0</v>
      </c>
      <c r="I30" s="74"/>
      <c r="J30" s="74"/>
      <c r="K30" s="74">
        <v>9</v>
      </c>
      <c r="L30" s="75">
        <v>8</v>
      </c>
      <c r="M30" s="97">
        <f t="shared" si="8"/>
        <v>88.888888888888886</v>
      </c>
      <c r="N30" s="114">
        <v>0</v>
      </c>
      <c r="O30" s="75">
        <v>0</v>
      </c>
      <c r="P30" s="120" t="e">
        <f>O30*100/N30</f>
        <v>#DIV/0!</v>
      </c>
      <c r="Q30" s="80"/>
      <c r="R30" s="80"/>
      <c r="S30" s="57"/>
      <c r="U30" s="80">
        <v>5</v>
      </c>
      <c r="V30" s="80">
        <v>3</v>
      </c>
      <c r="W30" s="80"/>
      <c r="X30" s="80"/>
      <c r="Y30" s="80">
        <v>1</v>
      </c>
      <c r="Z30" s="51">
        <f t="shared" ref="Z30:Z37" si="10">SUM(U30:Y30)</f>
        <v>9</v>
      </c>
      <c r="AB30" s="80"/>
      <c r="AC30" s="80"/>
      <c r="AD30" s="80"/>
      <c r="AE30" s="80"/>
      <c r="AF30" s="80"/>
      <c r="AG30" s="51">
        <f t="shared" ref="AG30:AG37" si="11">SUM(AB30:AF30)</f>
        <v>0</v>
      </c>
    </row>
    <row r="31" spans="1:33">
      <c r="A31" s="50" t="s">
        <v>16</v>
      </c>
      <c r="B31" s="42"/>
      <c r="C31" s="42"/>
      <c r="D31" s="35"/>
      <c r="E31" s="42"/>
      <c r="F31" s="42"/>
      <c r="G31" s="35"/>
      <c r="H31" s="51">
        <v>2</v>
      </c>
      <c r="I31" s="74" t="s">
        <v>52</v>
      </c>
      <c r="J31" s="35"/>
      <c r="K31" s="74">
        <v>9</v>
      </c>
      <c r="L31" s="75">
        <v>6</v>
      </c>
      <c r="M31" s="97">
        <f t="shared" si="8"/>
        <v>66.666666666666671</v>
      </c>
      <c r="N31" s="114">
        <v>0</v>
      </c>
      <c r="O31" s="75">
        <v>0</v>
      </c>
      <c r="P31" s="120" t="e">
        <f t="shared" si="9"/>
        <v>#DIV/0!</v>
      </c>
      <c r="Q31" s="80"/>
      <c r="R31" s="80"/>
      <c r="S31" s="57"/>
      <c r="U31" s="80">
        <v>3</v>
      </c>
      <c r="V31" s="80">
        <v>3</v>
      </c>
      <c r="W31" s="80">
        <v>1</v>
      </c>
      <c r="X31" s="80"/>
      <c r="Y31" s="80">
        <v>2</v>
      </c>
      <c r="Z31" s="51">
        <f t="shared" si="10"/>
        <v>9</v>
      </c>
      <c r="AB31" s="80"/>
      <c r="AC31" s="80"/>
      <c r="AD31" s="80"/>
      <c r="AE31" s="80"/>
      <c r="AF31" s="80"/>
      <c r="AG31" s="51">
        <f t="shared" si="11"/>
        <v>0</v>
      </c>
    </row>
    <row r="32" spans="1:33">
      <c r="A32" s="50" t="s">
        <v>17</v>
      </c>
      <c r="B32" s="74"/>
      <c r="C32" s="74"/>
      <c r="D32" s="35"/>
      <c r="E32" s="74"/>
      <c r="F32" s="74"/>
      <c r="G32" s="35"/>
      <c r="H32" s="51">
        <v>5</v>
      </c>
      <c r="I32" s="74" t="s">
        <v>53</v>
      </c>
      <c r="J32" s="35"/>
      <c r="K32" s="74">
        <v>15</v>
      </c>
      <c r="L32" s="75">
        <v>14</v>
      </c>
      <c r="M32" s="97">
        <f t="shared" si="8"/>
        <v>93.333333333333329</v>
      </c>
      <c r="N32" s="114">
        <v>0</v>
      </c>
      <c r="O32" s="75">
        <v>0</v>
      </c>
      <c r="P32" s="120" t="e">
        <f t="shared" si="9"/>
        <v>#DIV/0!</v>
      </c>
      <c r="Q32" s="80"/>
      <c r="R32" s="80"/>
      <c r="S32" s="57"/>
      <c r="U32" s="80">
        <v>4</v>
      </c>
      <c r="V32" s="80">
        <v>10</v>
      </c>
      <c r="W32" s="80"/>
      <c r="X32" s="80">
        <v>1</v>
      </c>
      <c r="Y32" s="80">
        <v>0</v>
      </c>
      <c r="Z32" s="51">
        <f t="shared" si="10"/>
        <v>15</v>
      </c>
      <c r="AB32" s="80"/>
      <c r="AC32" s="80"/>
      <c r="AD32" s="80"/>
      <c r="AE32" s="80"/>
      <c r="AF32" s="80"/>
      <c r="AG32" s="51">
        <f t="shared" si="11"/>
        <v>0</v>
      </c>
    </row>
    <row r="33" spans="1:33">
      <c r="A33" s="50" t="s">
        <v>18</v>
      </c>
      <c r="B33" s="74"/>
      <c r="C33" s="74"/>
      <c r="D33" s="35"/>
      <c r="E33" s="74"/>
      <c r="F33" s="74"/>
      <c r="G33" s="35"/>
      <c r="H33" s="51">
        <v>0</v>
      </c>
      <c r="I33" s="74" t="s">
        <v>54</v>
      </c>
      <c r="J33" s="35"/>
      <c r="K33" s="74">
        <v>3</v>
      </c>
      <c r="L33" s="75">
        <v>2</v>
      </c>
      <c r="M33" s="97">
        <f t="shared" si="8"/>
        <v>66.666666666666671</v>
      </c>
      <c r="N33" s="114">
        <v>0</v>
      </c>
      <c r="O33" s="75">
        <v>0</v>
      </c>
      <c r="P33" s="120" t="e">
        <f t="shared" si="9"/>
        <v>#DIV/0!</v>
      </c>
      <c r="Q33" s="80"/>
      <c r="R33" s="80"/>
      <c r="S33" s="57"/>
      <c r="U33" s="80"/>
      <c r="V33" s="80">
        <v>2</v>
      </c>
      <c r="W33" s="80"/>
      <c r="X33" s="80"/>
      <c r="Y33" s="80">
        <v>1</v>
      </c>
      <c r="Z33" s="51">
        <f t="shared" si="10"/>
        <v>3</v>
      </c>
      <c r="AB33" s="80"/>
      <c r="AC33" s="80"/>
      <c r="AD33" s="80"/>
      <c r="AE33" s="80"/>
      <c r="AF33" s="80"/>
      <c r="AG33" s="51">
        <f t="shared" si="11"/>
        <v>0</v>
      </c>
    </row>
    <row r="34" spans="1:33">
      <c r="A34" s="50" t="s">
        <v>19</v>
      </c>
      <c r="B34" s="74"/>
      <c r="C34" s="74"/>
      <c r="D34" s="35"/>
      <c r="E34" s="74"/>
      <c r="F34" s="74"/>
      <c r="G34" s="35"/>
      <c r="H34" s="51">
        <v>1</v>
      </c>
      <c r="I34" s="74" t="s">
        <v>61</v>
      </c>
      <c r="J34" s="35"/>
      <c r="K34" s="74">
        <v>10</v>
      </c>
      <c r="L34" s="75">
        <v>9</v>
      </c>
      <c r="M34" s="97">
        <f t="shared" si="8"/>
        <v>90</v>
      </c>
      <c r="N34" s="114">
        <v>0</v>
      </c>
      <c r="O34" s="75">
        <v>0</v>
      </c>
      <c r="P34" s="120" t="e">
        <f t="shared" si="9"/>
        <v>#DIV/0!</v>
      </c>
      <c r="Q34" s="80"/>
      <c r="R34" s="80"/>
      <c r="S34" s="57"/>
      <c r="U34" s="80">
        <v>3</v>
      </c>
      <c r="V34" s="80">
        <v>6</v>
      </c>
      <c r="W34" s="80"/>
      <c r="X34" s="80"/>
      <c r="Y34" s="80">
        <v>1</v>
      </c>
      <c r="Z34" s="51">
        <f t="shared" si="10"/>
        <v>10</v>
      </c>
      <c r="AB34" s="80"/>
      <c r="AC34" s="80"/>
      <c r="AD34" s="80"/>
      <c r="AE34" s="80"/>
      <c r="AF34" s="80"/>
      <c r="AG34" s="51">
        <f t="shared" si="11"/>
        <v>0</v>
      </c>
    </row>
    <row r="35" spans="1:33">
      <c r="A35" s="50" t="s">
        <v>20</v>
      </c>
      <c r="B35" s="74"/>
      <c r="C35" s="74"/>
      <c r="D35" s="35"/>
      <c r="E35" s="74"/>
      <c r="F35" s="74"/>
      <c r="G35" s="35"/>
      <c r="H35" s="74">
        <v>2</v>
      </c>
      <c r="I35" s="50"/>
      <c r="J35" s="35"/>
      <c r="K35" s="74">
        <v>6</v>
      </c>
      <c r="L35" s="75">
        <v>5</v>
      </c>
      <c r="M35" s="97">
        <f t="shared" si="8"/>
        <v>83.333333333333329</v>
      </c>
      <c r="N35" s="114">
        <v>0</v>
      </c>
      <c r="O35" s="75">
        <v>0</v>
      </c>
      <c r="P35" s="120" t="e">
        <f t="shared" si="9"/>
        <v>#DIV/0!</v>
      </c>
      <c r="Q35" s="80"/>
      <c r="R35" s="80"/>
      <c r="S35" s="57"/>
      <c r="U35" s="80">
        <v>1</v>
      </c>
      <c r="V35" s="80">
        <v>4</v>
      </c>
      <c r="W35" s="80">
        <v>1</v>
      </c>
      <c r="X35" s="80"/>
      <c r="Y35" s="80">
        <v>0</v>
      </c>
      <c r="Z35" s="51">
        <f t="shared" si="10"/>
        <v>6</v>
      </c>
      <c r="AB35" s="80"/>
      <c r="AC35" s="80"/>
      <c r="AD35" s="80"/>
      <c r="AE35" s="80"/>
      <c r="AF35" s="80"/>
      <c r="AG35" s="51">
        <f t="shared" si="11"/>
        <v>0</v>
      </c>
    </row>
    <row r="36" spans="1:33">
      <c r="A36" s="50" t="s">
        <v>21</v>
      </c>
      <c r="B36" s="74"/>
      <c r="C36" s="74"/>
      <c r="D36" s="35"/>
      <c r="E36" s="74"/>
      <c r="F36" s="74"/>
      <c r="G36" s="35"/>
      <c r="H36" s="74">
        <v>0</v>
      </c>
      <c r="I36" s="50"/>
      <c r="J36" s="35"/>
      <c r="K36" s="74">
        <v>1</v>
      </c>
      <c r="L36" s="75">
        <v>1</v>
      </c>
      <c r="M36" s="97">
        <f t="shared" si="8"/>
        <v>100</v>
      </c>
      <c r="N36" s="114">
        <v>0</v>
      </c>
      <c r="O36" s="75">
        <v>0</v>
      </c>
      <c r="P36" s="120" t="e">
        <f t="shared" si="9"/>
        <v>#DIV/0!</v>
      </c>
      <c r="Q36" s="80"/>
      <c r="R36" s="80"/>
      <c r="S36" s="57"/>
      <c r="U36" s="80"/>
      <c r="V36" s="80">
        <v>1</v>
      </c>
      <c r="W36" s="80"/>
      <c r="X36" s="80"/>
      <c r="Y36" s="80">
        <v>0</v>
      </c>
      <c r="Z36" s="51">
        <f t="shared" si="10"/>
        <v>1</v>
      </c>
      <c r="AB36" s="80"/>
      <c r="AC36" s="80"/>
      <c r="AD36" s="80"/>
      <c r="AE36" s="80"/>
      <c r="AF36" s="80"/>
      <c r="AG36" s="51">
        <f t="shared" si="11"/>
        <v>0</v>
      </c>
    </row>
    <row r="37" spans="1:33">
      <c r="A37" s="103" t="s">
        <v>22</v>
      </c>
      <c r="B37" s="63">
        <v>14</v>
      </c>
      <c r="C37" s="63">
        <v>14</v>
      </c>
      <c r="D37" s="64">
        <v>100</v>
      </c>
      <c r="E37" s="63">
        <v>32</v>
      </c>
      <c r="F37" s="63">
        <v>11</v>
      </c>
      <c r="G37" s="64">
        <v>34.380000000000003</v>
      </c>
      <c r="H37" s="63">
        <f>SUM(H29:H36)</f>
        <v>28</v>
      </c>
      <c r="I37" s="63">
        <v>9</v>
      </c>
      <c r="J37" s="64">
        <v>32.14</v>
      </c>
      <c r="K37" s="63">
        <f>SUM(K29:K36)</f>
        <v>66</v>
      </c>
      <c r="L37" s="63">
        <f>SUM(L29:L36)</f>
        <v>56</v>
      </c>
      <c r="M37" s="97">
        <f t="shared" ref="M37" si="12">L37*100/K37</f>
        <v>84.848484848484844</v>
      </c>
      <c r="N37" s="63">
        <f>SUM(N29:N36)</f>
        <v>2</v>
      </c>
      <c r="O37" s="63">
        <f>SUM(O29:O36)</f>
        <v>2</v>
      </c>
      <c r="P37" s="97">
        <f t="shared" si="9"/>
        <v>100</v>
      </c>
      <c r="Q37" s="80"/>
      <c r="R37" s="80"/>
      <c r="S37" s="57"/>
      <c r="U37" s="80">
        <f>SUM(U29:U36)</f>
        <v>21</v>
      </c>
      <c r="V37" s="80">
        <f t="shared" ref="V37:Y37" si="13">SUM(V29:V36)</f>
        <v>35</v>
      </c>
      <c r="W37" s="80">
        <f t="shared" si="13"/>
        <v>2</v>
      </c>
      <c r="X37" s="80">
        <f t="shared" si="13"/>
        <v>1</v>
      </c>
      <c r="Y37" s="80">
        <f t="shared" si="13"/>
        <v>7</v>
      </c>
      <c r="Z37" s="51">
        <f t="shared" si="10"/>
        <v>66</v>
      </c>
      <c r="AB37" s="80">
        <f>SUM(AB29:AB36)</f>
        <v>2</v>
      </c>
      <c r="AC37" s="80">
        <f t="shared" ref="AC37:AF37" si="14">SUM(AC29:AC36)</f>
        <v>0</v>
      </c>
      <c r="AD37" s="80">
        <f t="shared" si="14"/>
        <v>0</v>
      </c>
      <c r="AE37" s="80">
        <f t="shared" si="14"/>
        <v>0</v>
      </c>
      <c r="AF37" s="80">
        <f t="shared" si="14"/>
        <v>0</v>
      </c>
      <c r="AG37" s="51">
        <f t="shared" si="11"/>
        <v>2</v>
      </c>
    </row>
    <row r="38" spans="1:33" s="56" customFormat="1" ht="26.25">
      <c r="A38" s="164" t="s">
        <v>8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</row>
    <row r="39" spans="1:33">
      <c r="A39" s="142" t="s">
        <v>13</v>
      </c>
      <c r="B39" s="144" t="s">
        <v>1</v>
      </c>
      <c r="C39" s="145"/>
      <c r="D39" s="146"/>
      <c r="E39" s="144" t="s">
        <v>5</v>
      </c>
      <c r="F39" s="145"/>
      <c r="G39" s="146"/>
      <c r="H39" s="144" t="s">
        <v>64</v>
      </c>
      <c r="I39" s="145"/>
      <c r="J39" s="146"/>
      <c r="K39" s="147" t="s">
        <v>81</v>
      </c>
      <c r="L39" s="148"/>
      <c r="M39" s="149"/>
      <c r="N39" s="144" t="s">
        <v>65</v>
      </c>
      <c r="O39" s="145"/>
      <c r="P39" s="146"/>
      <c r="Q39" s="144" t="s">
        <v>66</v>
      </c>
      <c r="R39" s="145"/>
      <c r="S39" s="146"/>
      <c r="U39" s="51" t="s">
        <v>83</v>
      </c>
      <c r="AB39" s="51" t="s">
        <v>89</v>
      </c>
    </row>
    <row r="40" spans="1:33">
      <c r="A40" s="143"/>
      <c r="B40" s="70" t="s">
        <v>2</v>
      </c>
      <c r="C40" s="70" t="s">
        <v>3</v>
      </c>
      <c r="D40" s="70" t="s">
        <v>4</v>
      </c>
      <c r="E40" s="70" t="s">
        <v>2</v>
      </c>
      <c r="F40" s="70" t="s">
        <v>3</v>
      </c>
      <c r="G40" s="70" t="s">
        <v>4</v>
      </c>
      <c r="H40" s="70" t="s">
        <v>2</v>
      </c>
      <c r="I40" s="70" t="s">
        <v>3</v>
      </c>
      <c r="J40" s="70" t="s">
        <v>4</v>
      </c>
      <c r="K40" s="70" t="s">
        <v>2</v>
      </c>
      <c r="L40" s="70" t="s">
        <v>3</v>
      </c>
      <c r="M40" s="70" t="s">
        <v>4</v>
      </c>
      <c r="N40" s="114" t="s">
        <v>2</v>
      </c>
      <c r="O40" s="114" t="s">
        <v>3</v>
      </c>
      <c r="P40" s="114" t="s">
        <v>4</v>
      </c>
      <c r="Q40" s="77"/>
      <c r="R40" s="77"/>
      <c r="S40" s="57"/>
      <c r="U40" s="104" t="s">
        <v>74</v>
      </c>
      <c r="V40" s="104" t="s">
        <v>75</v>
      </c>
      <c r="W40" s="104" t="s">
        <v>76</v>
      </c>
      <c r="X40" s="104" t="s">
        <v>77</v>
      </c>
      <c r="Y40" s="104" t="s">
        <v>78</v>
      </c>
      <c r="AB40" s="104" t="s">
        <v>74</v>
      </c>
      <c r="AC40" s="104" t="s">
        <v>75</v>
      </c>
      <c r="AD40" s="104" t="s">
        <v>76</v>
      </c>
      <c r="AE40" s="104" t="s">
        <v>77</v>
      </c>
      <c r="AF40" s="104" t="s">
        <v>78</v>
      </c>
    </row>
    <row r="41" spans="1:33">
      <c r="A41" s="50" t="s">
        <v>14</v>
      </c>
      <c r="B41" s="59"/>
      <c r="C41" s="59"/>
      <c r="D41" s="59"/>
      <c r="E41" s="59"/>
      <c r="F41" s="59"/>
      <c r="G41" s="59"/>
      <c r="H41" s="59">
        <v>6</v>
      </c>
      <c r="I41" s="59"/>
      <c r="J41" s="59"/>
      <c r="K41" s="62">
        <v>8</v>
      </c>
      <c r="L41" s="75">
        <v>6</v>
      </c>
      <c r="M41" s="97">
        <f t="shared" ref="M41:M49" si="15">L41*100/K41</f>
        <v>75</v>
      </c>
      <c r="N41" s="114">
        <v>0</v>
      </c>
      <c r="O41" s="75">
        <v>0</v>
      </c>
      <c r="P41" s="97" t="e">
        <f t="shared" ref="P41:P49" si="16">O41*100/N41</f>
        <v>#DIV/0!</v>
      </c>
      <c r="Q41" s="57"/>
      <c r="R41" s="57"/>
      <c r="S41" s="57"/>
      <c r="U41" s="105">
        <v>4</v>
      </c>
      <c r="V41" s="105">
        <v>2</v>
      </c>
      <c r="W41" s="105">
        <v>2</v>
      </c>
      <c r="X41" s="105"/>
      <c r="Y41" s="105">
        <v>0</v>
      </c>
      <c r="Z41" s="51">
        <f>SUM(U41:Y41)</f>
        <v>8</v>
      </c>
      <c r="AB41" s="105"/>
      <c r="AC41" s="105"/>
      <c r="AD41" s="105"/>
      <c r="AE41" s="105"/>
      <c r="AF41" s="105"/>
      <c r="AG41" s="51">
        <f>SUM(AB41:AF41)</f>
        <v>0</v>
      </c>
    </row>
    <row r="42" spans="1:33">
      <c r="A42" s="50" t="s">
        <v>15</v>
      </c>
      <c r="B42" s="59"/>
      <c r="C42" s="59"/>
      <c r="D42" s="59"/>
      <c r="E42" s="59"/>
      <c r="F42" s="59"/>
      <c r="G42" s="59"/>
      <c r="H42" s="59">
        <v>0</v>
      </c>
      <c r="I42" s="59"/>
      <c r="J42" s="59"/>
      <c r="K42" s="62">
        <v>10</v>
      </c>
      <c r="L42" s="75">
        <v>7</v>
      </c>
      <c r="M42" s="97">
        <f t="shared" si="15"/>
        <v>70</v>
      </c>
      <c r="N42" s="114">
        <v>0</v>
      </c>
      <c r="O42" s="75">
        <v>0</v>
      </c>
      <c r="P42" s="97" t="e">
        <f t="shared" si="16"/>
        <v>#DIV/0!</v>
      </c>
      <c r="Q42" s="57"/>
      <c r="R42" s="57"/>
      <c r="S42" s="57"/>
      <c r="U42" s="105">
        <v>3</v>
      </c>
      <c r="V42" s="105">
        <v>4</v>
      </c>
      <c r="W42" s="105">
        <v>2</v>
      </c>
      <c r="X42" s="105"/>
      <c r="Y42" s="105">
        <v>1</v>
      </c>
      <c r="Z42" s="51">
        <f t="shared" ref="Z42:Z49" si="17">SUM(U42:Y42)</f>
        <v>10</v>
      </c>
      <c r="AB42" s="105"/>
      <c r="AC42" s="105"/>
      <c r="AD42" s="105"/>
      <c r="AE42" s="105"/>
      <c r="AF42" s="105"/>
      <c r="AG42" s="51">
        <f t="shared" ref="AG42:AG49" si="18">SUM(AB42:AF42)</f>
        <v>0</v>
      </c>
    </row>
    <row r="43" spans="1:33">
      <c r="A43" s="50" t="s">
        <v>16</v>
      </c>
      <c r="B43" s="42"/>
      <c r="C43" s="42"/>
      <c r="D43" s="35"/>
      <c r="E43" s="42"/>
      <c r="F43" s="42"/>
      <c r="G43" s="35"/>
      <c r="H43" s="42">
        <v>0</v>
      </c>
      <c r="I43" s="42"/>
      <c r="J43" s="35"/>
      <c r="K43" s="42">
        <v>4</v>
      </c>
      <c r="L43" s="75">
        <v>3</v>
      </c>
      <c r="M43" s="97">
        <f t="shared" si="15"/>
        <v>75</v>
      </c>
      <c r="N43" s="42">
        <v>0</v>
      </c>
      <c r="O43" s="75">
        <v>0</v>
      </c>
      <c r="P43" s="97" t="e">
        <f t="shared" si="16"/>
        <v>#DIV/0!</v>
      </c>
      <c r="Q43" s="57"/>
      <c r="R43" s="57"/>
      <c r="S43" s="57"/>
      <c r="U43" s="105">
        <v>2</v>
      </c>
      <c r="V43" s="105">
        <v>1</v>
      </c>
      <c r="W43" s="105"/>
      <c r="X43" s="105"/>
      <c r="Y43" s="105">
        <v>1</v>
      </c>
      <c r="Z43" s="51">
        <f t="shared" si="17"/>
        <v>4</v>
      </c>
      <c r="AB43" s="105"/>
      <c r="AC43" s="105"/>
      <c r="AD43" s="105"/>
      <c r="AE43" s="105"/>
      <c r="AF43" s="105"/>
      <c r="AG43" s="51">
        <f t="shared" si="18"/>
        <v>0</v>
      </c>
    </row>
    <row r="44" spans="1:33">
      <c r="A44" s="50" t="s">
        <v>17</v>
      </c>
      <c r="B44" s="59"/>
      <c r="C44" s="59"/>
      <c r="D44" s="35"/>
      <c r="E44" s="59"/>
      <c r="F44" s="59"/>
      <c r="G44" s="35"/>
      <c r="H44" s="57">
        <v>10</v>
      </c>
      <c r="I44" s="59" t="s">
        <v>63</v>
      </c>
      <c r="J44" s="35"/>
      <c r="K44" s="62">
        <v>7</v>
      </c>
      <c r="L44" s="75">
        <v>6</v>
      </c>
      <c r="M44" s="97">
        <f t="shared" si="15"/>
        <v>85.714285714285708</v>
      </c>
      <c r="N44" s="114">
        <v>0</v>
      </c>
      <c r="O44" s="75">
        <v>0</v>
      </c>
      <c r="P44" s="97" t="e">
        <f t="shared" si="16"/>
        <v>#DIV/0!</v>
      </c>
      <c r="Q44" s="57"/>
      <c r="R44" s="57"/>
      <c r="S44" s="57"/>
      <c r="U44" s="105">
        <v>3</v>
      </c>
      <c r="V44" s="105">
        <v>3</v>
      </c>
      <c r="W44" s="105"/>
      <c r="X44" s="105"/>
      <c r="Y44" s="105">
        <v>1</v>
      </c>
      <c r="Z44" s="51">
        <f t="shared" si="17"/>
        <v>7</v>
      </c>
      <c r="AB44" s="105"/>
      <c r="AC44" s="105"/>
      <c r="AD44" s="105"/>
      <c r="AE44" s="105"/>
      <c r="AF44" s="105"/>
      <c r="AG44" s="51">
        <f t="shared" si="18"/>
        <v>0</v>
      </c>
    </row>
    <row r="45" spans="1:33">
      <c r="A45" s="50" t="s">
        <v>18</v>
      </c>
      <c r="B45" s="59"/>
      <c r="C45" s="59"/>
      <c r="D45" s="35"/>
      <c r="E45" s="59"/>
      <c r="F45" s="59"/>
      <c r="G45" s="35"/>
      <c r="H45" s="57">
        <v>0</v>
      </c>
      <c r="I45" s="59" t="s">
        <v>62</v>
      </c>
      <c r="J45" s="35"/>
      <c r="K45" s="62">
        <v>4</v>
      </c>
      <c r="L45" s="75">
        <v>2</v>
      </c>
      <c r="M45" s="97">
        <f t="shared" si="15"/>
        <v>50</v>
      </c>
      <c r="N45" s="114">
        <v>0</v>
      </c>
      <c r="O45" s="75">
        <v>0</v>
      </c>
      <c r="P45" s="97" t="e">
        <f t="shared" si="16"/>
        <v>#DIV/0!</v>
      </c>
      <c r="Q45" s="57"/>
      <c r="R45" s="57"/>
      <c r="S45" s="57"/>
      <c r="U45" s="105">
        <v>1</v>
      </c>
      <c r="V45" s="105">
        <v>1</v>
      </c>
      <c r="W45" s="105">
        <v>2</v>
      </c>
      <c r="X45" s="105"/>
      <c r="Y45" s="105">
        <v>0</v>
      </c>
      <c r="Z45" s="51">
        <f t="shared" si="17"/>
        <v>4</v>
      </c>
      <c r="AB45" s="105"/>
      <c r="AC45" s="105"/>
      <c r="AD45" s="105"/>
      <c r="AE45" s="105"/>
      <c r="AF45" s="105"/>
      <c r="AG45" s="51">
        <f t="shared" si="18"/>
        <v>0</v>
      </c>
    </row>
    <row r="46" spans="1:33">
      <c r="A46" s="50" t="s">
        <v>19</v>
      </c>
      <c r="B46" s="59"/>
      <c r="C46" s="59"/>
      <c r="D46" s="35"/>
      <c r="E46" s="59"/>
      <c r="F46" s="59"/>
      <c r="G46" s="35"/>
      <c r="H46" s="57">
        <v>3</v>
      </c>
      <c r="I46" s="59" t="s">
        <v>55</v>
      </c>
      <c r="J46" s="35"/>
      <c r="K46" s="62">
        <v>9</v>
      </c>
      <c r="L46" s="75">
        <v>8</v>
      </c>
      <c r="M46" s="97">
        <f t="shared" si="15"/>
        <v>88.888888888888886</v>
      </c>
      <c r="N46" s="114">
        <v>0</v>
      </c>
      <c r="O46" s="75">
        <v>0</v>
      </c>
      <c r="P46" s="97" t="e">
        <f t="shared" si="16"/>
        <v>#DIV/0!</v>
      </c>
      <c r="Q46" s="57"/>
      <c r="R46" s="57"/>
      <c r="S46" s="57"/>
      <c r="U46" s="105">
        <v>4</v>
      </c>
      <c r="V46" s="105">
        <v>4</v>
      </c>
      <c r="W46" s="105"/>
      <c r="X46" s="105"/>
      <c r="Y46" s="105">
        <v>1</v>
      </c>
      <c r="Z46" s="51">
        <f t="shared" si="17"/>
        <v>9</v>
      </c>
      <c r="AB46" s="105"/>
      <c r="AC46" s="105"/>
      <c r="AD46" s="105"/>
      <c r="AE46" s="105"/>
      <c r="AF46" s="105"/>
      <c r="AG46" s="51">
        <f t="shared" si="18"/>
        <v>0</v>
      </c>
    </row>
    <row r="47" spans="1:33">
      <c r="A47" s="50" t="s">
        <v>20</v>
      </c>
      <c r="B47" s="59"/>
      <c r="C47" s="59"/>
      <c r="D47" s="35"/>
      <c r="E47" s="59"/>
      <c r="F47" s="59"/>
      <c r="G47" s="35"/>
      <c r="H47" s="57">
        <v>7</v>
      </c>
      <c r="I47" s="59" t="s">
        <v>50</v>
      </c>
      <c r="J47" s="35"/>
      <c r="K47" s="62">
        <v>8</v>
      </c>
      <c r="L47" s="75">
        <v>8</v>
      </c>
      <c r="M47" s="97">
        <f t="shared" si="15"/>
        <v>100</v>
      </c>
      <c r="N47" s="114">
        <v>2</v>
      </c>
      <c r="O47" s="75">
        <v>2</v>
      </c>
      <c r="P47" s="97">
        <f t="shared" si="16"/>
        <v>100</v>
      </c>
      <c r="Q47" s="57"/>
      <c r="R47" s="57"/>
      <c r="S47" s="57"/>
      <c r="U47" s="105">
        <v>3</v>
      </c>
      <c r="V47" s="105">
        <v>5</v>
      </c>
      <c r="W47" s="105"/>
      <c r="X47" s="105"/>
      <c r="Y47" s="105">
        <v>0</v>
      </c>
      <c r="Z47" s="51">
        <f t="shared" si="17"/>
        <v>8</v>
      </c>
      <c r="AB47" s="105"/>
      <c r="AC47" s="105">
        <v>2</v>
      </c>
      <c r="AD47" s="105"/>
      <c r="AE47" s="105"/>
      <c r="AF47" s="105"/>
      <c r="AG47" s="51">
        <f t="shared" si="18"/>
        <v>2</v>
      </c>
    </row>
    <row r="48" spans="1:33">
      <c r="A48" s="50" t="s">
        <v>21</v>
      </c>
      <c r="B48" s="59"/>
      <c r="C48" s="59"/>
      <c r="D48" s="35"/>
      <c r="E48" s="59"/>
      <c r="F48" s="59"/>
      <c r="G48" s="35"/>
      <c r="H48" s="59">
        <v>2</v>
      </c>
      <c r="I48" s="59"/>
      <c r="J48" s="35"/>
      <c r="K48" s="62">
        <v>2</v>
      </c>
      <c r="L48" s="75">
        <v>1</v>
      </c>
      <c r="M48" s="97">
        <f t="shared" si="15"/>
        <v>50</v>
      </c>
      <c r="N48" s="114">
        <v>0</v>
      </c>
      <c r="O48" s="75">
        <v>0</v>
      </c>
      <c r="P48" s="97" t="e">
        <f t="shared" si="16"/>
        <v>#DIV/0!</v>
      </c>
      <c r="Q48" s="57"/>
      <c r="R48" s="57"/>
      <c r="S48" s="57"/>
      <c r="U48" s="105"/>
      <c r="V48" s="105">
        <v>1</v>
      </c>
      <c r="W48" s="105"/>
      <c r="X48" s="105"/>
      <c r="Y48" s="105">
        <v>1</v>
      </c>
      <c r="Z48" s="51">
        <f t="shared" si="17"/>
        <v>2</v>
      </c>
      <c r="AB48" s="105"/>
      <c r="AC48" s="105"/>
      <c r="AD48" s="105"/>
      <c r="AE48" s="105"/>
      <c r="AF48" s="105"/>
      <c r="AG48" s="51">
        <f t="shared" si="18"/>
        <v>0</v>
      </c>
    </row>
    <row r="49" spans="1:33">
      <c r="A49" s="103" t="s">
        <v>22</v>
      </c>
      <c r="B49" s="63">
        <v>15</v>
      </c>
      <c r="C49" s="63">
        <v>15</v>
      </c>
      <c r="D49" s="64">
        <v>100</v>
      </c>
      <c r="E49" s="63">
        <v>28</v>
      </c>
      <c r="F49" s="63">
        <v>24</v>
      </c>
      <c r="G49" s="64">
        <v>85.71</v>
      </c>
      <c r="H49" s="63">
        <f>SUM(H41:H48)</f>
        <v>28</v>
      </c>
      <c r="I49" s="63">
        <v>26</v>
      </c>
      <c r="J49" s="64">
        <v>92.86</v>
      </c>
      <c r="K49" s="63">
        <f>SUM(K41:K48)</f>
        <v>52</v>
      </c>
      <c r="L49" s="63">
        <f>SUM(L41:L48)</f>
        <v>41</v>
      </c>
      <c r="M49" s="97">
        <f t="shared" si="15"/>
        <v>78.84615384615384</v>
      </c>
      <c r="N49" s="63">
        <f>SUM(N41:N48)</f>
        <v>2</v>
      </c>
      <c r="O49" s="63">
        <f>SUM(O41:O48)</f>
        <v>2</v>
      </c>
      <c r="P49" s="97">
        <f t="shared" si="16"/>
        <v>100</v>
      </c>
      <c r="Q49" s="57"/>
      <c r="R49" s="57"/>
      <c r="S49" s="57"/>
      <c r="U49" s="105">
        <f>SUM(U41:U48)</f>
        <v>20</v>
      </c>
      <c r="V49" s="105">
        <f t="shared" ref="V49:Y49" si="19">SUM(V41:V48)</f>
        <v>21</v>
      </c>
      <c r="W49" s="105">
        <f t="shared" si="19"/>
        <v>6</v>
      </c>
      <c r="X49" s="105">
        <f t="shared" si="19"/>
        <v>0</v>
      </c>
      <c r="Y49" s="105">
        <f t="shared" si="19"/>
        <v>5</v>
      </c>
      <c r="Z49" s="51">
        <f t="shared" si="17"/>
        <v>52</v>
      </c>
      <c r="AB49" s="105">
        <f>SUM(AB41:AB48)</f>
        <v>0</v>
      </c>
      <c r="AC49" s="105">
        <f t="shared" ref="AC49:AF49" si="20">SUM(AC41:AC48)</f>
        <v>2</v>
      </c>
      <c r="AD49" s="105">
        <f t="shared" si="20"/>
        <v>0</v>
      </c>
      <c r="AE49" s="105">
        <f t="shared" si="20"/>
        <v>0</v>
      </c>
      <c r="AF49" s="105">
        <f t="shared" si="20"/>
        <v>0</v>
      </c>
      <c r="AG49" s="51">
        <f t="shared" si="18"/>
        <v>2</v>
      </c>
    </row>
    <row r="50" spans="1:33">
      <c r="A50" s="55"/>
      <c r="B50" s="48"/>
      <c r="C50" s="48"/>
      <c r="D50" s="49"/>
      <c r="E50" s="48"/>
      <c r="F50" s="48"/>
      <c r="G50" s="49"/>
      <c r="H50" s="48"/>
      <c r="I50" s="48"/>
      <c r="J50" s="49"/>
      <c r="K50" s="48" t="s">
        <v>50</v>
      </c>
      <c r="L50" s="48"/>
      <c r="M50" s="49"/>
      <c r="N50" s="48"/>
      <c r="O50" s="48"/>
      <c r="P50" s="49"/>
      <c r="Q50" s="48"/>
      <c r="R50" s="48"/>
      <c r="S50" s="49"/>
    </row>
    <row r="51" spans="1:33" s="56" customFormat="1" ht="26.25">
      <c r="A51" s="141" t="s">
        <v>9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</row>
    <row r="52" spans="1:33">
      <c r="A52" s="156" t="s">
        <v>13</v>
      </c>
      <c r="B52" s="156" t="s">
        <v>1</v>
      </c>
      <c r="C52" s="156"/>
      <c r="D52" s="156"/>
      <c r="E52" s="156" t="s">
        <v>5</v>
      </c>
      <c r="F52" s="156"/>
      <c r="G52" s="156"/>
      <c r="H52" s="156" t="s">
        <v>64</v>
      </c>
      <c r="I52" s="156"/>
      <c r="J52" s="156"/>
      <c r="K52" s="147" t="s">
        <v>81</v>
      </c>
      <c r="L52" s="148"/>
      <c r="M52" s="149"/>
      <c r="N52" s="156" t="s">
        <v>65</v>
      </c>
      <c r="O52" s="156"/>
      <c r="P52" s="156"/>
      <c r="Q52" s="156" t="s">
        <v>66</v>
      </c>
      <c r="R52" s="156"/>
      <c r="S52" s="156"/>
    </row>
    <row r="53" spans="1:33">
      <c r="A53" s="156"/>
      <c r="B53" s="70" t="s">
        <v>2</v>
      </c>
      <c r="C53" s="70" t="s">
        <v>3</v>
      </c>
      <c r="D53" s="70" t="s">
        <v>4</v>
      </c>
      <c r="E53" s="70" t="s">
        <v>2</v>
      </c>
      <c r="F53" s="70" t="s">
        <v>3</v>
      </c>
      <c r="G53" s="70" t="s">
        <v>4</v>
      </c>
      <c r="H53" s="70" t="s">
        <v>2</v>
      </c>
      <c r="I53" s="70" t="s">
        <v>3</v>
      </c>
      <c r="J53" s="70" t="s">
        <v>4</v>
      </c>
      <c r="K53" s="70" t="s">
        <v>2</v>
      </c>
      <c r="L53" s="70" t="s">
        <v>3</v>
      </c>
      <c r="M53" s="70" t="s">
        <v>4</v>
      </c>
      <c r="N53" s="70" t="s">
        <v>2</v>
      </c>
      <c r="O53" s="70" t="s">
        <v>3</v>
      </c>
      <c r="P53" s="70" t="s">
        <v>4</v>
      </c>
      <c r="Q53" s="70" t="s">
        <v>2</v>
      </c>
      <c r="R53" s="70" t="s">
        <v>3</v>
      </c>
      <c r="S53" s="70" t="s">
        <v>4</v>
      </c>
    </row>
    <row r="54" spans="1:33">
      <c r="A54" s="50" t="s">
        <v>14</v>
      </c>
      <c r="B54" s="59"/>
      <c r="C54" s="59"/>
      <c r="D54" s="59"/>
      <c r="E54" s="59"/>
      <c r="F54" s="59"/>
      <c r="G54" s="59"/>
      <c r="H54" s="59"/>
      <c r="I54" s="59"/>
      <c r="J54" s="59"/>
      <c r="K54" s="105">
        <v>111</v>
      </c>
      <c r="L54" s="81"/>
      <c r="M54" s="35"/>
      <c r="N54" s="34"/>
      <c r="O54" s="34"/>
      <c r="P54" s="34"/>
      <c r="Q54" s="34"/>
      <c r="R54" s="34"/>
      <c r="S54" s="34"/>
    </row>
    <row r="55" spans="1:33">
      <c r="A55" s="50" t="s">
        <v>15</v>
      </c>
      <c r="B55" s="59"/>
      <c r="C55" s="59"/>
      <c r="D55" s="59"/>
      <c r="E55" s="59"/>
      <c r="F55" s="59"/>
      <c r="G55" s="59"/>
      <c r="H55" s="59"/>
      <c r="I55" s="59"/>
      <c r="J55" s="59"/>
      <c r="K55" s="105">
        <v>81</v>
      </c>
      <c r="L55" s="81"/>
      <c r="M55" s="35"/>
      <c r="N55" s="34"/>
      <c r="O55" s="34"/>
      <c r="P55" s="34"/>
      <c r="Q55" s="34"/>
      <c r="R55" s="34"/>
      <c r="S55" s="34"/>
    </row>
    <row r="56" spans="1:33">
      <c r="A56" s="50" t="s">
        <v>16</v>
      </c>
      <c r="B56" s="42"/>
      <c r="C56" s="42"/>
      <c r="D56" s="35"/>
      <c r="E56" s="42"/>
      <c r="F56" s="42"/>
      <c r="G56" s="35"/>
      <c r="H56" s="42"/>
      <c r="I56" s="42"/>
      <c r="J56" s="35"/>
      <c r="K56" s="105">
        <v>62</v>
      </c>
      <c r="L56" s="81"/>
      <c r="M56" s="35"/>
      <c r="N56" s="42"/>
      <c r="O56" s="42"/>
      <c r="P56" s="35"/>
      <c r="Q56" s="42"/>
      <c r="R56" s="42"/>
      <c r="S56" s="35"/>
    </row>
    <row r="57" spans="1:33">
      <c r="A57" s="50" t="s">
        <v>17</v>
      </c>
      <c r="B57" s="59"/>
      <c r="C57" s="59"/>
      <c r="D57" s="35"/>
      <c r="E57" s="59"/>
      <c r="F57" s="59"/>
      <c r="G57" s="35"/>
      <c r="H57" s="59"/>
      <c r="I57" s="59"/>
      <c r="J57" s="35"/>
      <c r="K57" s="105">
        <v>97</v>
      </c>
      <c r="L57" s="81"/>
      <c r="M57" s="35"/>
      <c r="N57" s="34"/>
      <c r="O57" s="34"/>
      <c r="P57" s="35"/>
      <c r="Q57" s="34"/>
      <c r="R57" s="34"/>
      <c r="S57" s="35"/>
    </row>
    <row r="58" spans="1:33">
      <c r="A58" s="50" t="s">
        <v>18</v>
      </c>
      <c r="B58" s="59"/>
      <c r="C58" s="59"/>
      <c r="D58" s="35"/>
      <c r="E58" s="59"/>
      <c r="F58" s="59"/>
      <c r="G58" s="35"/>
      <c r="H58" s="59"/>
      <c r="I58" s="59"/>
      <c r="J58" s="35"/>
      <c r="K58" s="105">
        <v>32</v>
      </c>
      <c r="L58" s="81"/>
      <c r="M58" s="35"/>
      <c r="N58" s="34"/>
      <c r="O58" s="34"/>
      <c r="P58" s="35"/>
      <c r="Q58" s="34"/>
      <c r="R58" s="34"/>
      <c r="S58" s="35"/>
    </row>
    <row r="59" spans="1:33">
      <c r="A59" s="50" t="s">
        <v>19</v>
      </c>
      <c r="B59" s="59"/>
      <c r="C59" s="59"/>
      <c r="D59" s="35"/>
      <c r="E59" s="59"/>
      <c r="F59" s="59"/>
      <c r="G59" s="35"/>
      <c r="H59" s="59"/>
      <c r="I59" s="59"/>
      <c r="J59" s="35"/>
      <c r="K59" s="105">
        <v>109</v>
      </c>
      <c r="L59" s="81"/>
      <c r="M59" s="35"/>
      <c r="N59" s="34"/>
      <c r="O59" s="34"/>
      <c r="P59" s="35"/>
      <c r="Q59" s="34"/>
      <c r="R59" s="34"/>
      <c r="S59" s="35"/>
    </row>
    <row r="60" spans="1:33">
      <c r="A60" s="50" t="s">
        <v>20</v>
      </c>
      <c r="B60" s="59"/>
      <c r="C60" s="59"/>
      <c r="D60" s="35"/>
      <c r="E60" s="59"/>
      <c r="F60" s="59"/>
      <c r="G60" s="35"/>
      <c r="H60" s="59"/>
      <c r="I60" s="59"/>
      <c r="J60" s="35"/>
      <c r="K60" s="105">
        <v>93</v>
      </c>
      <c r="L60" s="81"/>
      <c r="M60" s="35"/>
      <c r="N60" s="34"/>
      <c r="O60" s="34"/>
      <c r="P60" s="35"/>
      <c r="Q60" s="34"/>
      <c r="R60" s="34"/>
      <c r="S60" s="35"/>
    </row>
    <row r="61" spans="1:33">
      <c r="A61" s="50" t="s">
        <v>21</v>
      </c>
      <c r="B61" s="59"/>
      <c r="C61" s="59"/>
      <c r="D61" s="35"/>
      <c r="E61" s="59"/>
      <c r="F61" s="59"/>
      <c r="G61" s="35"/>
      <c r="H61" s="59"/>
      <c r="I61" s="59"/>
      <c r="J61" s="35"/>
      <c r="K61" s="105">
        <v>23</v>
      </c>
      <c r="L61" s="81"/>
      <c r="M61" s="35"/>
      <c r="N61" s="34"/>
      <c r="O61" s="34"/>
      <c r="P61" s="35"/>
      <c r="Q61" s="34"/>
      <c r="R61" s="34"/>
      <c r="S61" s="35"/>
    </row>
    <row r="62" spans="1:33">
      <c r="A62" s="54" t="s">
        <v>22</v>
      </c>
      <c r="B62" s="65">
        <v>644</v>
      </c>
      <c r="C62" s="65">
        <v>455</v>
      </c>
      <c r="D62" s="43">
        <v>70.81</v>
      </c>
      <c r="E62" s="65">
        <v>738</v>
      </c>
      <c r="F62" s="65">
        <v>510</v>
      </c>
      <c r="G62" s="43">
        <v>69.11</v>
      </c>
      <c r="H62" s="65">
        <v>621</v>
      </c>
      <c r="I62" s="65">
        <v>415</v>
      </c>
      <c r="J62" s="43">
        <v>66.83</v>
      </c>
      <c r="K62" s="75">
        <f>SUM(K54:K61)</f>
        <v>608</v>
      </c>
      <c r="L62" s="47">
        <v>518</v>
      </c>
      <c r="M62" s="66">
        <f t="shared" ref="M62" si="21">L62*100/K62</f>
        <v>85.19736842105263</v>
      </c>
      <c r="N62" s="47"/>
      <c r="O62" s="47"/>
      <c r="P62" s="41"/>
      <c r="Q62" s="47"/>
      <c r="R62" s="47"/>
      <c r="S62" s="41"/>
    </row>
    <row r="63" spans="1:33">
      <c r="A63" s="160" t="s">
        <v>79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</row>
    <row r="64" spans="1:33">
      <c r="A64" s="156" t="s">
        <v>13</v>
      </c>
      <c r="B64" s="156" t="s">
        <v>1</v>
      </c>
      <c r="C64" s="156"/>
      <c r="D64" s="156"/>
      <c r="E64" s="156" t="s">
        <v>5</v>
      </c>
      <c r="F64" s="156"/>
      <c r="G64" s="156"/>
      <c r="H64" s="156" t="s">
        <v>64</v>
      </c>
      <c r="I64" s="156"/>
      <c r="J64" s="156"/>
      <c r="K64" s="128" t="s">
        <v>73</v>
      </c>
      <c r="L64" s="129"/>
      <c r="M64" s="130"/>
      <c r="N64" s="156" t="s">
        <v>65</v>
      </c>
      <c r="O64" s="156"/>
      <c r="P64" s="156"/>
      <c r="Q64" s="156" t="s">
        <v>66</v>
      </c>
      <c r="R64" s="156"/>
      <c r="S64" s="156"/>
    </row>
    <row r="65" spans="1:22">
      <c r="A65" s="156"/>
      <c r="B65" s="76" t="s">
        <v>2</v>
      </c>
      <c r="C65" s="76" t="s">
        <v>3</v>
      </c>
      <c r="D65" s="76" t="s">
        <v>4</v>
      </c>
      <c r="E65" s="76" t="s">
        <v>2</v>
      </c>
      <c r="F65" s="76" t="s">
        <v>3</v>
      </c>
      <c r="G65" s="76" t="s">
        <v>4</v>
      </c>
      <c r="H65" s="76" t="s">
        <v>2</v>
      </c>
      <c r="I65" s="76" t="s">
        <v>3</v>
      </c>
      <c r="J65" s="76" t="s">
        <v>4</v>
      </c>
      <c r="K65" s="76" t="s">
        <v>2</v>
      </c>
      <c r="L65" s="76" t="s">
        <v>3</v>
      </c>
      <c r="M65" s="76" t="s">
        <v>4</v>
      </c>
      <c r="N65" s="76" t="s">
        <v>2</v>
      </c>
      <c r="O65" s="76" t="s">
        <v>3</v>
      </c>
      <c r="P65" s="76" t="s">
        <v>4</v>
      </c>
      <c r="Q65" s="76" t="s">
        <v>2</v>
      </c>
      <c r="R65" s="76" t="s">
        <v>3</v>
      </c>
      <c r="S65" s="76" t="s">
        <v>4</v>
      </c>
    </row>
    <row r="66" spans="1:22">
      <c r="A66" s="50" t="s">
        <v>14</v>
      </c>
      <c r="B66" s="76"/>
      <c r="C66" s="76"/>
      <c r="D66" s="76"/>
      <c r="E66" s="76"/>
      <c r="F66" s="76"/>
      <c r="G66" s="76"/>
      <c r="H66" s="76"/>
      <c r="I66" s="76"/>
      <c r="J66" s="76"/>
      <c r="K66" s="84">
        <v>289</v>
      </c>
      <c r="L66" s="76">
        <v>127</v>
      </c>
      <c r="M66" s="35"/>
      <c r="N66" s="76"/>
      <c r="O66" s="76"/>
      <c r="P66" s="76"/>
      <c r="Q66" s="76"/>
      <c r="R66" s="76"/>
      <c r="S66" s="76"/>
    </row>
    <row r="67" spans="1:22">
      <c r="A67" s="50" t="s">
        <v>15</v>
      </c>
      <c r="B67" s="76"/>
      <c r="C67" s="76"/>
      <c r="D67" s="76"/>
      <c r="E67" s="76"/>
      <c r="F67" s="76"/>
      <c r="G67" s="76"/>
      <c r="H67" s="76"/>
      <c r="I67" s="76"/>
      <c r="J67" s="76"/>
      <c r="K67" s="84">
        <v>58</v>
      </c>
      <c r="L67" s="76">
        <v>34</v>
      </c>
      <c r="M67" s="35"/>
      <c r="N67" s="76"/>
      <c r="O67" s="76"/>
      <c r="P67" s="76"/>
      <c r="Q67" s="76"/>
      <c r="R67" s="76"/>
      <c r="S67" s="76"/>
    </row>
    <row r="68" spans="1:22">
      <c r="A68" s="50" t="s">
        <v>16</v>
      </c>
      <c r="B68" s="42"/>
      <c r="C68" s="42"/>
      <c r="D68" s="35"/>
      <c r="E68" s="42"/>
      <c r="F68" s="42"/>
      <c r="G68" s="35"/>
      <c r="H68" s="42"/>
      <c r="I68" s="42"/>
      <c r="J68" s="35"/>
      <c r="K68" s="84">
        <v>16</v>
      </c>
      <c r="L68" s="76">
        <v>0</v>
      </c>
      <c r="M68" s="35"/>
      <c r="N68" s="42"/>
      <c r="O68" s="42"/>
      <c r="P68" s="35"/>
      <c r="Q68" s="42"/>
      <c r="R68" s="42"/>
      <c r="S68" s="35"/>
    </row>
    <row r="69" spans="1:22">
      <c r="A69" s="50" t="s">
        <v>17</v>
      </c>
      <c r="B69" s="76"/>
      <c r="C69" s="76"/>
      <c r="D69" s="35"/>
      <c r="E69" s="76"/>
      <c r="F69" s="76"/>
      <c r="G69" s="35"/>
      <c r="H69" s="76"/>
      <c r="I69" s="76"/>
      <c r="J69" s="35"/>
      <c r="K69" s="84">
        <v>41</v>
      </c>
      <c r="L69" s="84">
        <v>2</v>
      </c>
      <c r="M69" s="35"/>
      <c r="N69" s="76"/>
      <c r="O69" s="76"/>
      <c r="P69" s="35"/>
      <c r="Q69" s="76"/>
      <c r="R69" s="76"/>
      <c r="S69" s="35"/>
    </row>
    <row r="70" spans="1:22">
      <c r="A70" s="50" t="s">
        <v>18</v>
      </c>
      <c r="B70" s="76"/>
      <c r="C70" s="76"/>
      <c r="D70" s="35"/>
      <c r="E70" s="76"/>
      <c r="F70" s="76"/>
      <c r="G70" s="35"/>
      <c r="H70" s="76"/>
      <c r="I70" s="76"/>
      <c r="J70" s="35"/>
      <c r="K70" s="84">
        <v>11</v>
      </c>
      <c r="L70" s="84">
        <v>0</v>
      </c>
      <c r="M70" s="35"/>
      <c r="N70" s="76"/>
      <c r="O70" s="76"/>
      <c r="P70" s="35"/>
      <c r="Q70" s="76"/>
      <c r="R70" s="76"/>
      <c r="S70" s="35"/>
    </row>
    <row r="71" spans="1:22">
      <c r="A71" s="50" t="s">
        <v>19</v>
      </c>
      <c r="B71" s="76"/>
      <c r="C71" s="76"/>
      <c r="D71" s="35"/>
      <c r="E71" s="76"/>
      <c r="F71" s="76"/>
      <c r="G71" s="35"/>
      <c r="H71" s="76"/>
      <c r="I71" s="76"/>
      <c r="J71" s="35"/>
      <c r="K71" s="84">
        <v>31</v>
      </c>
      <c r="L71" s="76">
        <v>0</v>
      </c>
      <c r="M71" s="35"/>
      <c r="N71" s="76"/>
      <c r="O71" s="76"/>
      <c r="P71" s="35"/>
      <c r="Q71" s="76"/>
      <c r="R71" s="76"/>
      <c r="S71" s="35"/>
    </row>
    <row r="72" spans="1:22">
      <c r="A72" s="50" t="s">
        <v>20</v>
      </c>
      <c r="B72" s="76"/>
      <c r="C72" s="76"/>
      <c r="D72" s="35"/>
      <c r="E72" s="76"/>
      <c r="F72" s="76"/>
      <c r="G72" s="35"/>
      <c r="H72" s="76"/>
      <c r="I72" s="76"/>
      <c r="J72" s="35"/>
      <c r="K72" s="84">
        <v>52</v>
      </c>
      <c r="L72" s="76">
        <v>16</v>
      </c>
      <c r="M72" s="35"/>
      <c r="N72" s="76"/>
      <c r="O72" s="76"/>
      <c r="P72" s="35"/>
      <c r="Q72" s="76"/>
      <c r="R72" s="76"/>
      <c r="S72" s="35"/>
    </row>
    <row r="73" spans="1:22">
      <c r="A73" s="50" t="s">
        <v>21</v>
      </c>
      <c r="B73" s="76"/>
      <c r="C73" s="76"/>
      <c r="D73" s="35"/>
      <c r="E73" s="76"/>
      <c r="F73" s="76"/>
      <c r="G73" s="35"/>
      <c r="H73" s="76"/>
      <c r="I73" s="76"/>
      <c r="J73" s="35"/>
      <c r="K73" s="84">
        <v>20</v>
      </c>
      <c r="L73" s="76">
        <v>1</v>
      </c>
      <c r="M73" s="35"/>
      <c r="N73" s="76"/>
      <c r="O73" s="76"/>
      <c r="P73" s="35"/>
      <c r="Q73" s="76"/>
      <c r="R73" s="76"/>
      <c r="S73" s="35"/>
    </row>
    <row r="74" spans="1:22">
      <c r="A74" s="54" t="s">
        <v>22</v>
      </c>
      <c r="B74" s="65"/>
      <c r="C74" s="65"/>
      <c r="D74" s="43"/>
      <c r="E74" s="65"/>
      <c r="F74" s="65"/>
      <c r="G74" s="43"/>
      <c r="H74" s="65"/>
      <c r="I74" s="65"/>
      <c r="J74" s="43"/>
      <c r="K74" s="81">
        <f>SUM(K66:K73)</f>
        <v>518</v>
      </c>
      <c r="L74" s="82">
        <f>SUM(L66:L73)</f>
        <v>180</v>
      </c>
      <c r="M74" s="66">
        <f t="shared" ref="M74" si="22">L74*100/K74</f>
        <v>34.749034749034749</v>
      </c>
      <c r="N74" s="106"/>
      <c r="O74" s="47"/>
      <c r="P74" s="41"/>
      <c r="Q74" s="47"/>
      <c r="R74" s="47"/>
      <c r="S74" s="41"/>
    </row>
    <row r="75" spans="1:22">
      <c r="A75" s="55"/>
      <c r="B75" s="48"/>
      <c r="C75" s="48"/>
      <c r="D75" s="49"/>
      <c r="E75" s="48"/>
      <c r="F75" s="48"/>
      <c r="G75" s="49"/>
      <c r="H75" s="48"/>
      <c r="I75" s="48"/>
      <c r="J75" s="49"/>
      <c r="K75" s="48"/>
      <c r="L75" s="48"/>
      <c r="M75" s="49"/>
      <c r="N75" s="48"/>
      <c r="O75" s="48"/>
      <c r="P75" s="49"/>
      <c r="Q75" s="48"/>
      <c r="R75" s="48"/>
      <c r="S75" s="49"/>
    </row>
    <row r="76" spans="1:22" s="56" customFormat="1" ht="26.25">
      <c r="A76" s="134" t="s">
        <v>25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</row>
    <row r="77" spans="1:22">
      <c r="A77" s="73" t="s">
        <v>72</v>
      </c>
      <c r="B77" s="150">
        <v>327586</v>
      </c>
      <c r="C77" s="151"/>
      <c r="D77" s="152"/>
      <c r="E77" s="150">
        <v>327871</v>
      </c>
      <c r="F77" s="151"/>
      <c r="G77" s="152"/>
      <c r="H77" s="150">
        <v>327959</v>
      </c>
      <c r="I77" s="151"/>
      <c r="J77" s="152"/>
      <c r="K77" s="151">
        <v>328034</v>
      </c>
      <c r="L77" s="151"/>
      <c r="M77" s="151"/>
      <c r="N77" s="153">
        <v>328950</v>
      </c>
      <c r="O77" s="154"/>
      <c r="P77" s="155"/>
      <c r="Q77" s="153">
        <v>329536</v>
      </c>
      <c r="R77" s="154"/>
      <c r="S77" s="155"/>
      <c r="T77" s="131">
        <v>330179</v>
      </c>
      <c r="U77" s="132"/>
      <c r="V77" s="133"/>
    </row>
    <row r="78" spans="1:22">
      <c r="A78" s="142" t="s">
        <v>13</v>
      </c>
      <c r="B78" s="144" t="s">
        <v>11</v>
      </c>
      <c r="C78" s="145"/>
      <c r="D78" s="146"/>
      <c r="E78" s="144" t="s">
        <v>10</v>
      </c>
      <c r="F78" s="145"/>
      <c r="G78" s="146"/>
      <c r="H78" s="144" t="s">
        <v>1</v>
      </c>
      <c r="I78" s="145"/>
      <c r="J78" s="146"/>
      <c r="K78" s="144" t="s">
        <v>5</v>
      </c>
      <c r="L78" s="145"/>
      <c r="M78" s="146"/>
      <c r="N78" s="144" t="s">
        <v>64</v>
      </c>
      <c r="O78" s="145"/>
      <c r="P78" s="146"/>
      <c r="Q78" s="147" t="s">
        <v>81</v>
      </c>
      <c r="R78" s="148"/>
      <c r="S78" s="149"/>
      <c r="T78" s="128" t="s">
        <v>87</v>
      </c>
      <c r="U78" s="129"/>
      <c r="V78" s="130"/>
    </row>
    <row r="79" spans="1:22">
      <c r="A79" s="143"/>
      <c r="B79" s="70" t="s">
        <v>2</v>
      </c>
      <c r="C79" s="70" t="s">
        <v>23</v>
      </c>
      <c r="D79" s="70" t="s">
        <v>24</v>
      </c>
      <c r="E79" s="70" t="s">
        <v>2</v>
      </c>
      <c r="F79" s="70" t="s">
        <v>23</v>
      </c>
      <c r="G79" s="70" t="s">
        <v>24</v>
      </c>
      <c r="H79" s="70" t="s">
        <v>2</v>
      </c>
      <c r="I79" s="70" t="s">
        <v>23</v>
      </c>
      <c r="J79" s="70" t="s">
        <v>24</v>
      </c>
      <c r="K79" s="70" t="s">
        <v>2</v>
      </c>
      <c r="L79" s="70" t="s">
        <v>23</v>
      </c>
      <c r="M79" s="70" t="s">
        <v>24</v>
      </c>
      <c r="N79" s="70" t="s">
        <v>2</v>
      </c>
      <c r="O79" s="70" t="s">
        <v>23</v>
      </c>
      <c r="P79" s="70" t="s">
        <v>24</v>
      </c>
      <c r="Q79" s="70" t="s">
        <v>70</v>
      </c>
      <c r="R79" s="70" t="s">
        <v>23</v>
      </c>
      <c r="S79" s="70" t="s">
        <v>24</v>
      </c>
      <c r="T79" s="111" t="s">
        <v>70</v>
      </c>
      <c r="U79" s="111" t="s">
        <v>23</v>
      </c>
      <c r="V79" s="111" t="s">
        <v>24</v>
      </c>
    </row>
    <row r="80" spans="1:22">
      <c r="A80" s="50" t="s">
        <v>14</v>
      </c>
      <c r="B80" s="59"/>
      <c r="C80" s="59">
        <v>1</v>
      </c>
      <c r="D80" s="59"/>
      <c r="E80" s="59"/>
      <c r="F80" s="59">
        <v>55</v>
      </c>
      <c r="G80" s="59"/>
      <c r="H80" s="59"/>
      <c r="I80" s="59">
        <v>13</v>
      </c>
      <c r="J80" s="59"/>
      <c r="K80" s="59"/>
      <c r="L80" s="59">
        <v>16</v>
      </c>
      <c r="M80" s="59"/>
      <c r="N80" s="59"/>
      <c r="O80" s="59">
        <v>20</v>
      </c>
      <c r="P80" s="59"/>
      <c r="Q80" s="52">
        <v>56627</v>
      </c>
      <c r="R80" s="34">
        <v>13</v>
      </c>
      <c r="S80" s="35">
        <f>R80*100000/Q80</f>
        <v>22.957246543168452</v>
      </c>
      <c r="T80" s="52">
        <v>56651</v>
      </c>
      <c r="U80" s="75">
        <v>1</v>
      </c>
      <c r="V80" s="35">
        <f>U80*100000/T80</f>
        <v>1.7651939065506346</v>
      </c>
    </row>
    <row r="81" spans="1:22">
      <c r="A81" s="50" t="s">
        <v>15</v>
      </c>
      <c r="B81" s="59"/>
      <c r="C81" s="59">
        <v>3</v>
      </c>
      <c r="D81" s="59"/>
      <c r="E81" s="59"/>
      <c r="F81" s="59">
        <v>21</v>
      </c>
      <c r="G81" s="59"/>
      <c r="H81" s="59"/>
      <c r="I81" s="59">
        <v>12</v>
      </c>
      <c r="J81" s="59"/>
      <c r="K81" s="59"/>
      <c r="L81" s="59">
        <v>8</v>
      </c>
      <c r="M81" s="59"/>
      <c r="N81" s="59"/>
      <c r="O81" s="59">
        <v>6</v>
      </c>
      <c r="P81" s="59"/>
      <c r="Q81" s="52">
        <v>43803</v>
      </c>
      <c r="R81" s="34">
        <v>9</v>
      </c>
      <c r="S81" s="35">
        <f t="shared" ref="S81:S88" si="23">R81*100000/Q81</f>
        <v>20.546537908362442</v>
      </c>
      <c r="T81" s="52">
        <v>43810</v>
      </c>
      <c r="U81" s="75">
        <v>0</v>
      </c>
      <c r="V81" s="35">
        <f t="shared" ref="V81:V88" si="24">U81*100000/T81</f>
        <v>0</v>
      </c>
    </row>
    <row r="82" spans="1:22">
      <c r="A82" s="50" t="s">
        <v>16</v>
      </c>
      <c r="B82" s="42"/>
      <c r="C82" s="42">
        <v>1</v>
      </c>
      <c r="D82" s="35"/>
      <c r="E82" s="42"/>
      <c r="F82" s="42">
        <v>11</v>
      </c>
      <c r="G82" s="35"/>
      <c r="H82" s="42"/>
      <c r="I82" s="42">
        <v>8</v>
      </c>
      <c r="J82" s="35"/>
      <c r="K82" s="42"/>
      <c r="L82" s="42">
        <v>9</v>
      </c>
      <c r="M82" s="35"/>
      <c r="N82" s="42"/>
      <c r="O82" s="59">
        <v>10</v>
      </c>
      <c r="P82" s="35"/>
      <c r="Q82" s="52">
        <v>31893</v>
      </c>
      <c r="R82" s="34">
        <v>9</v>
      </c>
      <c r="S82" s="35">
        <f t="shared" si="23"/>
        <v>28.219358479917222</v>
      </c>
      <c r="T82" s="52">
        <v>31934</v>
      </c>
      <c r="U82" s="75">
        <v>3</v>
      </c>
      <c r="V82" s="35">
        <f t="shared" si="24"/>
        <v>9.3943759002943565</v>
      </c>
    </row>
    <row r="83" spans="1:22">
      <c r="A83" s="50" t="s">
        <v>17</v>
      </c>
      <c r="B83" s="42"/>
      <c r="C83" s="42">
        <v>3</v>
      </c>
      <c r="D83" s="35"/>
      <c r="E83" s="59"/>
      <c r="F83" s="59">
        <v>39</v>
      </c>
      <c r="G83" s="35"/>
      <c r="H83" s="59"/>
      <c r="I83" s="59">
        <v>10</v>
      </c>
      <c r="J83" s="35"/>
      <c r="K83" s="59"/>
      <c r="L83" s="59">
        <v>12</v>
      </c>
      <c r="M83" s="35"/>
      <c r="N83" s="59"/>
      <c r="O83" s="59">
        <v>12</v>
      </c>
      <c r="P83" s="35"/>
      <c r="Q83" s="52">
        <v>57945</v>
      </c>
      <c r="R83" s="34">
        <v>15</v>
      </c>
      <c r="S83" s="35">
        <f t="shared" si="23"/>
        <v>25.886616619207871</v>
      </c>
      <c r="T83" s="52">
        <v>57887</v>
      </c>
      <c r="U83" s="75">
        <v>3</v>
      </c>
      <c r="V83" s="35">
        <f t="shared" si="24"/>
        <v>5.1825107537098143</v>
      </c>
    </row>
    <row r="84" spans="1:22">
      <c r="A84" s="50" t="s">
        <v>18</v>
      </c>
      <c r="B84" s="42"/>
      <c r="C84" s="42">
        <v>1</v>
      </c>
      <c r="D84" s="35"/>
      <c r="E84" s="59"/>
      <c r="F84" s="59">
        <v>9</v>
      </c>
      <c r="G84" s="35"/>
      <c r="H84" s="59"/>
      <c r="I84" s="59">
        <v>9</v>
      </c>
      <c r="J84" s="35"/>
      <c r="K84" s="59"/>
      <c r="L84" s="59">
        <v>4</v>
      </c>
      <c r="M84" s="35"/>
      <c r="N84" s="59"/>
      <c r="O84" s="59">
        <v>3</v>
      </c>
      <c r="P84" s="35"/>
      <c r="Q84" s="52">
        <v>9287</v>
      </c>
      <c r="R84" s="34">
        <v>3</v>
      </c>
      <c r="S84" s="35">
        <f t="shared" si="23"/>
        <v>32.303219554215573</v>
      </c>
      <c r="T84" s="52">
        <v>9243</v>
      </c>
      <c r="U84" s="75">
        <v>1</v>
      </c>
      <c r="V84" s="35">
        <f t="shared" si="24"/>
        <v>10.818998160770313</v>
      </c>
    </row>
    <row r="85" spans="1:22">
      <c r="A85" s="50" t="s">
        <v>19</v>
      </c>
      <c r="B85" s="42"/>
      <c r="C85" s="42">
        <v>25</v>
      </c>
      <c r="D85" s="35"/>
      <c r="E85" s="59"/>
      <c r="F85" s="59">
        <v>33</v>
      </c>
      <c r="G85" s="35"/>
      <c r="H85" s="59"/>
      <c r="I85" s="59">
        <v>17</v>
      </c>
      <c r="J85" s="35"/>
      <c r="K85" s="59"/>
      <c r="L85" s="59">
        <v>16</v>
      </c>
      <c r="M85" s="35"/>
      <c r="N85" s="59"/>
      <c r="O85" s="59">
        <v>11</v>
      </c>
      <c r="P85" s="35"/>
      <c r="Q85" s="52">
        <v>53143</v>
      </c>
      <c r="R85" s="34">
        <v>10</v>
      </c>
      <c r="S85" s="35">
        <f t="shared" si="23"/>
        <v>18.817153717328718</v>
      </c>
      <c r="T85" s="52">
        <v>53462</v>
      </c>
      <c r="U85" s="75">
        <v>1</v>
      </c>
      <c r="V85" s="35">
        <f t="shared" si="24"/>
        <v>1.8704874490292169</v>
      </c>
    </row>
    <row r="86" spans="1:22">
      <c r="A86" s="50" t="s">
        <v>20</v>
      </c>
      <c r="B86" s="42"/>
      <c r="C86" s="42">
        <v>2</v>
      </c>
      <c r="D86" s="35"/>
      <c r="E86" s="59"/>
      <c r="F86" s="59">
        <v>24</v>
      </c>
      <c r="G86" s="35"/>
      <c r="H86" s="59"/>
      <c r="I86" s="59">
        <v>11</v>
      </c>
      <c r="J86" s="35"/>
      <c r="K86" s="59"/>
      <c r="L86" s="59">
        <v>10</v>
      </c>
      <c r="M86" s="35"/>
      <c r="N86" s="59"/>
      <c r="O86" s="59">
        <v>8</v>
      </c>
      <c r="P86" s="35"/>
      <c r="Q86" s="52">
        <v>55097</v>
      </c>
      <c r="R86" s="34">
        <v>6</v>
      </c>
      <c r="S86" s="35">
        <f t="shared" si="23"/>
        <v>10.889885111712072</v>
      </c>
      <c r="T86" s="52">
        <v>55378</v>
      </c>
      <c r="U86" s="75">
        <v>0</v>
      </c>
      <c r="V86" s="35">
        <f t="shared" si="24"/>
        <v>0</v>
      </c>
    </row>
    <row r="87" spans="1:22">
      <c r="A87" s="50" t="s">
        <v>21</v>
      </c>
      <c r="B87" s="42"/>
      <c r="C87" s="42">
        <v>1</v>
      </c>
      <c r="D87" s="35"/>
      <c r="E87" s="59"/>
      <c r="F87" s="59">
        <v>6</v>
      </c>
      <c r="G87" s="35"/>
      <c r="H87" s="59"/>
      <c r="I87" s="59">
        <v>0</v>
      </c>
      <c r="J87" s="35"/>
      <c r="K87" s="59"/>
      <c r="L87" s="59">
        <v>7</v>
      </c>
      <c r="M87" s="35"/>
      <c r="N87" s="59"/>
      <c r="O87" s="59">
        <v>2</v>
      </c>
      <c r="P87" s="35"/>
      <c r="Q87" s="52">
        <v>21741</v>
      </c>
      <c r="R87" s="34">
        <v>1</v>
      </c>
      <c r="S87" s="35">
        <f t="shared" si="23"/>
        <v>4.5996044340186746</v>
      </c>
      <c r="T87" s="52">
        <v>21814</v>
      </c>
      <c r="U87" s="75">
        <v>0</v>
      </c>
      <c r="V87" s="35">
        <f t="shared" si="24"/>
        <v>0</v>
      </c>
    </row>
    <row r="88" spans="1:22">
      <c r="A88" s="54" t="s">
        <v>22</v>
      </c>
      <c r="B88" s="47"/>
      <c r="C88" s="47">
        <f>SUM(C80:C87)</f>
        <v>37</v>
      </c>
      <c r="D88" s="41">
        <f>C88*100000/B77</f>
        <v>11.294743975627775</v>
      </c>
      <c r="E88" s="47"/>
      <c r="F88" s="47">
        <f>SUM(F80:F87)</f>
        <v>198</v>
      </c>
      <c r="G88" s="41">
        <f>F88*100000/E77</f>
        <v>60.389604448090864</v>
      </c>
      <c r="H88" s="47"/>
      <c r="I88" s="47">
        <f>SUM(I80:I87)</f>
        <v>80</v>
      </c>
      <c r="J88" s="41">
        <f>I88*100000/H77</f>
        <v>24.393293064072033</v>
      </c>
      <c r="K88" s="47"/>
      <c r="L88" s="47">
        <f>SUM(L80:L87)</f>
        <v>82</v>
      </c>
      <c r="M88" s="41">
        <f>L88*100000/K77</f>
        <v>24.997408805184829</v>
      </c>
      <c r="N88" s="47"/>
      <c r="O88" s="47">
        <f>SUM(O80:O87)</f>
        <v>72</v>
      </c>
      <c r="P88" s="41">
        <f>O88*100000/N77</f>
        <v>21.887824897400822</v>
      </c>
      <c r="Q88" s="47">
        <f>SUM(Q80:Q87)</f>
        <v>329536</v>
      </c>
      <c r="R88" s="47">
        <f>SUM(R80:R87)</f>
        <v>66</v>
      </c>
      <c r="S88" s="35">
        <f t="shared" si="23"/>
        <v>20.028160807923868</v>
      </c>
      <c r="T88" s="47">
        <f>SUM(T80:T87)</f>
        <v>330179</v>
      </c>
      <c r="U88" s="47">
        <f>SUM(U80:U87)</f>
        <v>9</v>
      </c>
      <c r="V88" s="66">
        <f t="shared" si="24"/>
        <v>2.725794190423982</v>
      </c>
    </row>
    <row r="89" spans="1:22" s="56" customFormat="1" ht="26.25">
      <c r="A89" s="141" t="s">
        <v>28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</row>
    <row r="90" spans="1:22">
      <c r="A90" s="142" t="s">
        <v>13</v>
      </c>
      <c r="B90" s="144" t="s">
        <v>11</v>
      </c>
      <c r="C90" s="145"/>
      <c r="D90" s="146"/>
      <c r="E90" s="144" t="s">
        <v>10</v>
      </c>
      <c r="F90" s="145"/>
      <c r="G90" s="146"/>
      <c r="H90" s="144" t="s">
        <v>1</v>
      </c>
      <c r="I90" s="145"/>
      <c r="J90" s="146"/>
      <c r="K90" s="144" t="s">
        <v>5</v>
      </c>
      <c r="L90" s="145"/>
      <c r="M90" s="146"/>
      <c r="N90" s="144" t="s">
        <v>64</v>
      </c>
      <c r="O90" s="145"/>
      <c r="P90" s="146"/>
      <c r="Q90" s="128" t="s">
        <v>81</v>
      </c>
      <c r="R90" s="129"/>
      <c r="S90" s="130"/>
      <c r="T90" s="128" t="s">
        <v>87</v>
      </c>
      <c r="U90" s="129"/>
      <c r="V90" s="130"/>
    </row>
    <row r="91" spans="1:22">
      <c r="A91" s="143"/>
      <c r="B91" s="70" t="s">
        <v>2</v>
      </c>
      <c r="C91" s="70" t="s">
        <v>26</v>
      </c>
      <c r="D91" s="70" t="s">
        <v>27</v>
      </c>
      <c r="E91" s="70" t="s">
        <v>2</v>
      </c>
      <c r="F91" s="70" t="s">
        <v>26</v>
      </c>
      <c r="G91" s="70" t="s">
        <v>27</v>
      </c>
      <c r="H91" s="70" t="s">
        <v>2</v>
      </c>
      <c r="I91" s="70" t="s">
        <v>26</v>
      </c>
      <c r="J91" s="70" t="s">
        <v>27</v>
      </c>
      <c r="K91" s="70" t="s">
        <v>2</v>
      </c>
      <c r="L91" s="70" t="s">
        <v>26</v>
      </c>
      <c r="M91" s="70" t="s">
        <v>27</v>
      </c>
      <c r="N91" s="70" t="s">
        <v>2</v>
      </c>
      <c r="O91" s="70" t="s">
        <v>26</v>
      </c>
      <c r="P91" s="70" t="s">
        <v>27</v>
      </c>
      <c r="Q91" s="70" t="s">
        <v>2</v>
      </c>
      <c r="R91" s="70" t="s">
        <v>26</v>
      </c>
      <c r="S91" s="70" t="s">
        <v>27</v>
      </c>
      <c r="T91" s="111" t="s">
        <v>2</v>
      </c>
      <c r="U91" s="111" t="s">
        <v>26</v>
      </c>
      <c r="V91" s="111" t="s">
        <v>27</v>
      </c>
    </row>
    <row r="92" spans="1:22">
      <c r="A92" s="50" t="s">
        <v>14</v>
      </c>
      <c r="B92" s="59"/>
      <c r="C92" s="59">
        <v>1</v>
      </c>
      <c r="D92" s="59"/>
      <c r="E92" s="59"/>
      <c r="F92" s="59">
        <v>5</v>
      </c>
      <c r="G92" s="59"/>
      <c r="H92" s="59"/>
      <c r="I92" s="59">
        <v>4</v>
      </c>
      <c r="J92" s="59"/>
      <c r="K92" s="59"/>
      <c r="L92" s="59"/>
      <c r="M92" s="59"/>
      <c r="N92" s="59">
        <v>51330</v>
      </c>
      <c r="O92" s="67">
        <v>2</v>
      </c>
      <c r="P92" s="35">
        <f>O92*100000/N92</f>
        <v>3.8963569062926164</v>
      </c>
      <c r="Q92" s="52">
        <v>56627</v>
      </c>
      <c r="R92" s="34"/>
      <c r="S92" s="35"/>
      <c r="T92" s="52">
        <v>56651</v>
      </c>
      <c r="U92" s="111"/>
      <c r="V92" s="35"/>
    </row>
    <row r="93" spans="1:22">
      <c r="A93" s="50" t="s">
        <v>15</v>
      </c>
      <c r="B93" s="59"/>
      <c r="C93" s="59">
        <v>1</v>
      </c>
      <c r="D93" s="59"/>
      <c r="E93" s="59"/>
      <c r="F93" s="59">
        <v>3</v>
      </c>
      <c r="G93" s="59"/>
      <c r="H93" s="59"/>
      <c r="I93" s="59">
        <v>1</v>
      </c>
      <c r="J93" s="59"/>
      <c r="K93" s="59"/>
      <c r="L93" s="59"/>
      <c r="M93" s="59"/>
      <c r="N93" s="59">
        <v>43651</v>
      </c>
      <c r="O93" s="67">
        <v>1</v>
      </c>
      <c r="P93" s="35">
        <f t="shared" ref="P93:P100" si="25">O93*100000/N93</f>
        <v>2.2908982612082198</v>
      </c>
      <c r="Q93" s="52">
        <v>43803</v>
      </c>
      <c r="R93" s="34"/>
      <c r="S93" s="35"/>
      <c r="T93" s="52">
        <v>43810</v>
      </c>
      <c r="U93" s="111"/>
      <c r="V93" s="35"/>
    </row>
    <row r="94" spans="1:22">
      <c r="A94" s="50" t="s">
        <v>16</v>
      </c>
      <c r="B94" s="42"/>
      <c r="C94" s="42">
        <v>1</v>
      </c>
      <c r="D94" s="35"/>
      <c r="E94" s="42"/>
      <c r="F94" s="42">
        <v>0</v>
      </c>
      <c r="G94" s="35"/>
      <c r="H94" s="42"/>
      <c r="I94" s="42">
        <v>1</v>
      </c>
      <c r="J94" s="35"/>
      <c r="K94" s="42"/>
      <c r="L94" s="42"/>
      <c r="M94" s="35"/>
      <c r="N94" s="42">
        <v>31785</v>
      </c>
      <c r="O94" s="42">
        <v>1</v>
      </c>
      <c r="P94" s="35">
        <f t="shared" si="25"/>
        <v>3.1461381154632688</v>
      </c>
      <c r="Q94" s="52">
        <v>31893</v>
      </c>
      <c r="R94" s="42"/>
      <c r="S94" s="35"/>
      <c r="T94" s="52">
        <v>31934</v>
      </c>
      <c r="U94" s="42"/>
      <c r="V94" s="35"/>
    </row>
    <row r="95" spans="1:22">
      <c r="A95" s="50" t="s">
        <v>17</v>
      </c>
      <c r="B95" s="42"/>
      <c r="C95" s="42">
        <v>1</v>
      </c>
      <c r="D95" s="35"/>
      <c r="E95" s="59"/>
      <c r="F95" s="59">
        <v>3</v>
      </c>
      <c r="G95" s="35"/>
      <c r="H95" s="59"/>
      <c r="I95" s="59">
        <v>1</v>
      </c>
      <c r="J95" s="35"/>
      <c r="K95" s="59"/>
      <c r="L95" s="59"/>
      <c r="M95" s="35"/>
      <c r="N95" s="59">
        <v>57978</v>
      </c>
      <c r="O95" s="67">
        <v>5</v>
      </c>
      <c r="P95" s="35">
        <f t="shared" si="25"/>
        <v>8.6239608127220677</v>
      </c>
      <c r="Q95" s="52">
        <v>57945</v>
      </c>
      <c r="R95" s="34"/>
      <c r="S95" s="35"/>
      <c r="T95" s="52">
        <v>57887</v>
      </c>
      <c r="U95" s="111"/>
      <c r="V95" s="35"/>
    </row>
    <row r="96" spans="1:22">
      <c r="A96" s="50" t="s">
        <v>18</v>
      </c>
      <c r="B96" s="42"/>
      <c r="C96" s="42">
        <v>0</v>
      </c>
      <c r="D96" s="35"/>
      <c r="E96" s="59"/>
      <c r="F96" s="59">
        <v>1</v>
      </c>
      <c r="G96" s="35"/>
      <c r="H96" s="59"/>
      <c r="I96" s="59">
        <v>2</v>
      </c>
      <c r="J96" s="35"/>
      <c r="K96" s="59"/>
      <c r="L96" s="59"/>
      <c r="M96" s="35"/>
      <c r="N96" s="59">
        <v>14746</v>
      </c>
      <c r="O96" s="67">
        <v>1</v>
      </c>
      <c r="P96" s="35">
        <f t="shared" si="25"/>
        <v>6.781500067815001</v>
      </c>
      <c r="Q96" s="52">
        <v>9287</v>
      </c>
      <c r="R96" s="34"/>
      <c r="S96" s="35"/>
      <c r="T96" s="52">
        <v>9243</v>
      </c>
      <c r="U96" s="111"/>
      <c r="V96" s="35"/>
    </row>
    <row r="97" spans="1:22">
      <c r="A97" s="50" t="s">
        <v>19</v>
      </c>
      <c r="B97" s="42"/>
      <c r="C97" s="42">
        <v>2</v>
      </c>
      <c r="D97" s="35"/>
      <c r="E97" s="59"/>
      <c r="F97" s="59">
        <v>2</v>
      </c>
      <c r="G97" s="35"/>
      <c r="H97" s="59"/>
      <c r="I97" s="59">
        <v>2</v>
      </c>
      <c r="J97" s="35"/>
      <c r="K97" s="59"/>
      <c r="L97" s="59"/>
      <c r="M97" s="35"/>
      <c r="N97" s="59">
        <v>53013</v>
      </c>
      <c r="O97" s="67">
        <v>2</v>
      </c>
      <c r="P97" s="35">
        <f t="shared" si="25"/>
        <v>3.7726595363401429</v>
      </c>
      <c r="Q97" s="52">
        <v>53143</v>
      </c>
      <c r="R97" s="34"/>
      <c r="S97" s="35"/>
      <c r="T97" s="52">
        <v>53462</v>
      </c>
      <c r="U97" s="111"/>
      <c r="V97" s="35"/>
    </row>
    <row r="98" spans="1:22">
      <c r="A98" s="50" t="s">
        <v>20</v>
      </c>
      <c r="B98" s="42"/>
      <c r="C98" s="42">
        <v>2</v>
      </c>
      <c r="D98" s="35"/>
      <c r="E98" s="59"/>
      <c r="F98" s="59">
        <v>3</v>
      </c>
      <c r="G98" s="35"/>
      <c r="H98" s="59"/>
      <c r="I98" s="59">
        <v>2</v>
      </c>
      <c r="J98" s="35"/>
      <c r="K98" s="59"/>
      <c r="L98" s="59"/>
      <c r="M98" s="35"/>
      <c r="N98" s="59">
        <v>54771</v>
      </c>
      <c r="O98" s="67">
        <v>4</v>
      </c>
      <c r="P98" s="35">
        <f t="shared" si="25"/>
        <v>7.3031348706432233</v>
      </c>
      <c r="Q98" s="52">
        <v>55097</v>
      </c>
      <c r="R98" s="34"/>
      <c r="S98" s="35"/>
      <c r="T98" s="52">
        <v>55378</v>
      </c>
      <c r="U98" s="111"/>
      <c r="V98" s="35"/>
    </row>
    <row r="99" spans="1:22">
      <c r="A99" s="50" t="s">
        <v>21</v>
      </c>
      <c r="B99" s="42"/>
      <c r="C99" s="42">
        <v>1</v>
      </c>
      <c r="D99" s="35"/>
      <c r="E99" s="59"/>
      <c r="F99" s="59">
        <v>0</v>
      </c>
      <c r="G99" s="35"/>
      <c r="H99" s="59"/>
      <c r="I99" s="59">
        <v>0</v>
      </c>
      <c r="J99" s="35"/>
      <c r="K99" s="59"/>
      <c r="L99" s="59"/>
      <c r="M99" s="35"/>
      <c r="N99" s="59">
        <v>21676</v>
      </c>
      <c r="O99" s="67">
        <v>1</v>
      </c>
      <c r="P99" s="35">
        <f t="shared" si="25"/>
        <v>4.6133973057759734</v>
      </c>
      <c r="Q99" s="52">
        <v>21741</v>
      </c>
      <c r="R99" s="34"/>
      <c r="S99" s="35"/>
      <c r="T99" s="52">
        <v>21814</v>
      </c>
      <c r="U99" s="111"/>
      <c r="V99" s="35"/>
    </row>
    <row r="100" spans="1:22">
      <c r="A100" s="54" t="s">
        <v>22</v>
      </c>
      <c r="B100" s="47"/>
      <c r="C100" s="47">
        <f>SUM(C92:C99)</f>
        <v>9</v>
      </c>
      <c r="D100" s="41">
        <f>C100*100000/B77</f>
        <v>2.7473701562337829</v>
      </c>
      <c r="E100" s="47"/>
      <c r="F100" s="47">
        <f>SUM(F92:F99)</f>
        <v>17</v>
      </c>
      <c r="G100" s="41">
        <f>F100*100000/E77</f>
        <v>5.1849660384724476</v>
      </c>
      <c r="H100" s="47"/>
      <c r="I100" s="47">
        <f>SUM(I92:I99)</f>
        <v>13</v>
      </c>
      <c r="J100" s="41">
        <f>I100*100000/H77</f>
        <v>3.9639101229117055</v>
      </c>
      <c r="K100" s="47"/>
      <c r="L100" s="47">
        <v>16</v>
      </c>
      <c r="M100" s="41">
        <f>L100*100000/K77</f>
        <v>4.8775431814994787</v>
      </c>
      <c r="N100" s="47">
        <f>SUM(N92:N99)</f>
        <v>328950</v>
      </c>
      <c r="O100" s="47">
        <f>SUM(O92:O99)</f>
        <v>17</v>
      </c>
      <c r="P100" s="35">
        <f t="shared" si="25"/>
        <v>5.1679586563307494</v>
      </c>
      <c r="Q100" s="47">
        <f>SUM(Q92:Q99)</f>
        <v>329536</v>
      </c>
      <c r="R100" s="47">
        <v>4</v>
      </c>
      <c r="S100" s="35">
        <f t="shared" ref="S100" si="26">R100*100000/Q100</f>
        <v>1.2138279277529618</v>
      </c>
      <c r="T100" s="47">
        <f>SUM(T92:T99)</f>
        <v>330179</v>
      </c>
      <c r="U100" s="47">
        <v>4</v>
      </c>
      <c r="V100" s="35">
        <f t="shared" ref="V100" si="27">U100*100000/T100</f>
        <v>1.211464084632881</v>
      </c>
    </row>
    <row r="101" spans="1:22" ht="26.25">
      <c r="A101" s="134" t="s">
        <v>58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</row>
    <row r="102" spans="1:22" s="56" customFormat="1" ht="26.25">
      <c r="A102" s="72" t="s">
        <v>60</v>
      </c>
      <c r="B102" s="135">
        <v>327586</v>
      </c>
      <c r="C102" s="136"/>
      <c r="D102" s="137"/>
      <c r="E102" s="135">
        <v>327871</v>
      </c>
      <c r="F102" s="136"/>
      <c r="G102" s="137"/>
      <c r="H102" s="135">
        <v>327959</v>
      </c>
      <c r="I102" s="136"/>
      <c r="J102" s="137"/>
      <c r="K102" s="136">
        <v>328034</v>
      </c>
      <c r="L102" s="136"/>
      <c r="M102" s="136"/>
      <c r="N102" s="138">
        <v>328950</v>
      </c>
      <c r="O102" s="139"/>
      <c r="P102" s="140"/>
      <c r="Q102" s="125">
        <v>329536</v>
      </c>
      <c r="R102" s="126"/>
      <c r="S102" s="127"/>
      <c r="T102" s="125">
        <v>330179</v>
      </c>
      <c r="U102" s="126"/>
      <c r="V102" s="127"/>
    </row>
    <row r="103" spans="1:22">
      <c r="A103" s="142" t="s">
        <v>13</v>
      </c>
      <c r="B103" s="144" t="s">
        <v>11</v>
      </c>
      <c r="C103" s="145"/>
      <c r="D103" s="146"/>
      <c r="E103" s="144" t="s">
        <v>10</v>
      </c>
      <c r="F103" s="145"/>
      <c r="G103" s="146"/>
      <c r="H103" s="144" t="s">
        <v>1</v>
      </c>
      <c r="I103" s="145"/>
      <c r="J103" s="146"/>
      <c r="K103" s="144" t="s">
        <v>5</v>
      </c>
      <c r="L103" s="145"/>
      <c r="M103" s="146"/>
      <c r="N103" s="144" t="s">
        <v>64</v>
      </c>
      <c r="O103" s="145"/>
      <c r="P103" s="146"/>
      <c r="Q103" s="128" t="s">
        <v>82</v>
      </c>
      <c r="R103" s="129"/>
      <c r="S103" s="130"/>
      <c r="T103" s="128" t="s">
        <v>87</v>
      </c>
      <c r="U103" s="129"/>
      <c r="V103" s="130"/>
    </row>
    <row r="104" spans="1:22">
      <c r="A104" s="143"/>
      <c r="B104" s="62" t="s">
        <v>2</v>
      </c>
      <c r="C104" s="62" t="s">
        <v>29</v>
      </c>
      <c r="D104" s="62" t="s">
        <v>24</v>
      </c>
      <c r="E104" s="62" t="s">
        <v>2</v>
      </c>
      <c r="F104" s="62" t="s">
        <v>29</v>
      </c>
      <c r="G104" s="62" t="s">
        <v>24</v>
      </c>
      <c r="H104" s="62" t="s">
        <v>2</v>
      </c>
      <c r="I104" s="62" t="s">
        <v>29</v>
      </c>
      <c r="J104" s="62" t="s">
        <v>24</v>
      </c>
      <c r="K104" s="62" t="s">
        <v>2</v>
      </c>
      <c r="L104" s="62" t="s">
        <v>29</v>
      </c>
      <c r="M104" s="62" t="s">
        <v>24</v>
      </c>
      <c r="N104" s="62" t="s">
        <v>2</v>
      </c>
      <c r="O104" s="62" t="s">
        <v>29</v>
      </c>
      <c r="P104" s="62" t="s">
        <v>24</v>
      </c>
      <c r="Q104" s="62" t="s">
        <v>2</v>
      </c>
      <c r="R104" s="62" t="s">
        <v>29</v>
      </c>
      <c r="S104" s="62" t="s">
        <v>24</v>
      </c>
      <c r="T104" s="111" t="s">
        <v>2</v>
      </c>
      <c r="U104" s="111" t="s">
        <v>29</v>
      </c>
      <c r="V104" s="111" t="s">
        <v>24</v>
      </c>
    </row>
    <row r="105" spans="1:22">
      <c r="A105" s="50" t="s">
        <v>14</v>
      </c>
      <c r="B105" s="62"/>
      <c r="C105" s="62">
        <v>1</v>
      </c>
      <c r="D105" s="62"/>
      <c r="E105" s="62"/>
      <c r="F105" s="62">
        <v>22</v>
      </c>
      <c r="G105" s="62"/>
      <c r="H105" s="62"/>
      <c r="I105" s="62">
        <v>9</v>
      </c>
      <c r="J105" s="62"/>
      <c r="K105" s="62"/>
      <c r="L105" s="62">
        <v>16</v>
      </c>
      <c r="M105" s="62"/>
      <c r="N105" s="62"/>
      <c r="O105" s="62">
        <v>11</v>
      </c>
      <c r="P105" s="34"/>
      <c r="Q105" s="52">
        <v>56627</v>
      </c>
      <c r="R105" s="34">
        <v>8</v>
      </c>
      <c r="S105" s="35">
        <f>R105*100000/Q105</f>
        <v>14.12753633425751</v>
      </c>
      <c r="T105" s="52">
        <v>56651</v>
      </c>
      <c r="U105" s="111">
        <v>0</v>
      </c>
      <c r="V105" s="35">
        <f>U105*100000/T105</f>
        <v>0</v>
      </c>
    </row>
    <row r="106" spans="1:22">
      <c r="A106" s="50" t="s">
        <v>15</v>
      </c>
      <c r="B106" s="62"/>
      <c r="C106" s="62">
        <v>3</v>
      </c>
      <c r="D106" s="62"/>
      <c r="E106" s="62"/>
      <c r="F106" s="62">
        <v>12</v>
      </c>
      <c r="G106" s="62"/>
      <c r="H106" s="62"/>
      <c r="I106" s="62">
        <v>7</v>
      </c>
      <c r="J106" s="62"/>
      <c r="K106" s="62"/>
      <c r="L106" s="62">
        <v>7</v>
      </c>
      <c r="M106" s="62"/>
      <c r="N106" s="62"/>
      <c r="O106" s="62">
        <v>6</v>
      </c>
      <c r="P106" s="34"/>
      <c r="Q106" s="52">
        <v>43803</v>
      </c>
      <c r="R106" s="34">
        <v>10</v>
      </c>
      <c r="S106" s="35">
        <f t="shared" ref="S106:S113" si="28">R106*100000/Q106</f>
        <v>22.829486564847155</v>
      </c>
      <c r="T106" s="52">
        <v>43810</v>
      </c>
      <c r="U106" s="111">
        <v>4</v>
      </c>
      <c r="V106" s="35">
        <f t="shared" ref="V106:V113" si="29">U106*100000/T106</f>
        <v>9.1303355398310888</v>
      </c>
    </row>
    <row r="107" spans="1:22">
      <c r="A107" s="50" t="s">
        <v>16</v>
      </c>
      <c r="B107" s="42"/>
      <c r="C107" s="42">
        <v>6</v>
      </c>
      <c r="D107" s="35"/>
      <c r="E107" s="42"/>
      <c r="F107" s="42">
        <v>15</v>
      </c>
      <c r="G107" s="35"/>
      <c r="H107" s="42"/>
      <c r="I107" s="42">
        <v>5</v>
      </c>
      <c r="J107" s="35"/>
      <c r="K107" s="42"/>
      <c r="L107" s="42">
        <v>6</v>
      </c>
      <c r="M107" s="35"/>
      <c r="N107" s="42"/>
      <c r="O107" s="42">
        <v>1</v>
      </c>
      <c r="P107" s="35"/>
      <c r="Q107" s="52">
        <v>31893</v>
      </c>
      <c r="R107" s="42">
        <v>4</v>
      </c>
      <c r="S107" s="35">
        <f t="shared" si="28"/>
        <v>12.541937102185432</v>
      </c>
      <c r="T107" s="52">
        <v>31934</v>
      </c>
      <c r="U107" s="42">
        <v>1</v>
      </c>
      <c r="V107" s="35">
        <f t="shared" si="29"/>
        <v>3.1314586334314525</v>
      </c>
    </row>
    <row r="108" spans="1:22">
      <c r="A108" s="50" t="s">
        <v>17</v>
      </c>
      <c r="B108" s="42"/>
      <c r="C108" s="42">
        <v>4</v>
      </c>
      <c r="D108" s="35"/>
      <c r="E108" s="62"/>
      <c r="F108" s="62">
        <v>14</v>
      </c>
      <c r="G108" s="35"/>
      <c r="H108" s="62"/>
      <c r="I108" s="62">
        <v>6</v>
      </c>
      <c r="J108" s="35"/>
      <c r="K108" s="62"/>
      <c r="L108" s="62">
        <v>2</v>
      </c>
      <c r="M108" s="35"/>
      <c r="N108" s="62"/>
      <c r="O108" s="62">
        <v>16</v>
      </c>
      <c r="P108" s="35"/>
      <c r="Q108" s="52">
        <v>57945</v>
      </c>
      <c r="R108" s="34">
        <v>7</v>
      </c>
      <c r="S108" s="35">
        <f t="shared" si="28"/>
        <v>12.080421088963673</v>
      </c>
      <c r="T108" s="52">
        <v>57887</v>
      </c>
      <c r="U108" s="111">
        <v>4</v>
      </c>
      <c r="V108" s="35">
        <f t="shared" si="29"/>
        <v>6.9100143382797521</v>
      </c>
    </row>
    <row r="109" spans="1:22">
      <c r="A109" s="50" t="s">
        <v>18</v>
      </c>
      <c r="B109" s="42"/>
      <c r="C109" s="42">
        <v>1</v>
      </c>
      <c r="D109" s="35"/>
      <c r="E109" s="62"/>
      <c r="F109" s="62">
        <v>9</v>
      </c>
      <c r="G109" s="35"/>
      <c r="H109" s="62"/>
      <c r="I109" s="62">
        <v>5</v>
      </c>
      <c r="J109" s="35"/>
      <c r="K109" s="62"/>
      <c r="L109" s="62">
        <v>5</v>
      </c>
      <c r="M109" s="35"/>
      <c r="N109" s="62"/>
      <c r="O109" s="62">
        <v>2</v>
      </c>
      <c r="P109" s="35"/>
      <c r="Q109" s="52">
        <v>9287</v>
      </c>
      <c r="R109" s="34">
        <v>4</v>
      </c>
      <c r="S109" s="35">
        <f t="shared" si="28"/>
        <v>43.070959405620762</v>
      </c>
      <c r="T109" s="52">
        <v>9243</v>
      </c>
      <c r="U109" s="111">
        <v>0</v>
      </c>
      <c r="V109" s="35">
        <f t="shared" si="29"/>
        <v>0</v>
      </c>
    </row>
    <row r="110" spans="1:22">
      <c r="A110" s="50" t="s">
        <v>19</v>
      </c>
      <c r="B110" s="42"/>
      <c r="C110" s="42">
        <v>6</v>
      </c>
      <c r="D110" s="35"/>
      <c r="E110" s="62"/>
      <c r="F110" s="62">
        <v>18</v>
      </c>
      <c r="G110" s="35"/>
      <c r="H110" s="62"/>
      <c r="I110" s="62">
        <v>16</v>
      </c>
      <c r="J110" s="35"/>
      <c r="K110" s="62"/>
      <c r="L110" s="62">
        <v>13</v>
      </c>
      <c r="M110" s="35"/>
      <c r="N110" s="62"/>
      <c r="O110" s="62">
        <v>11</v>
      </c>
      <c r="P110" s="35"/>
      <c r="Q110" s="52">
        <v>53143</v>
      </c>
      <c r="R110" s="34">
        <v>10</v>
      </c>
      <c r="S110" s="35">
        <f t="shared" si="28"/>
        <v>18.817153717328718</v>
      </c>
      <c r="T110" s="52">
        <v>53462</v>
      </c>
      <c r="U110" s="111">
        <v>3</v>
      </c>
      <c r="V110" s="35">
        <f t="shared" si="29"/>
        <v>5.6114623470876515</v>
      </c>
    </row>
    <row r="111" spans="1:22">
      <c r="A111" s="50" t="s">
        <v>20</v>
      </c>
      <c r="B111" s="42"/>
      <c r="C111" s="42">
        <v>6</v>
      </c>
      <c r="D111" s="35"/>
      <c r="E111" s="62"/>
      <c r="F111" s="62">
        <v>23</v>
      </c>
      <c r="G111" s="35"/>
      <c r="H111" s="62"/>
      <c r="I111" s="62">
        <v>2</v>
      </c>
      <c r="J111" s="35"/>
      <c r="K111" s="62"/>
      <c r="L111" s="62">
        <v>12</v>
      </c>
      <c r="M111" s="35"/>
      <c r="N111" s="62"/>
      <c r="O111" s="62">
        <v>11</v>
      </c>
      <c r="P111" s="35"/>
      <c r="Q111" s="52">
        <v>55097</v>
      </c>
      <c r="R111" s="34">
        <v>8</v>
      </c>
      <c r="S111" s="35">
        <f t="shared" si="28"/>
        <v>14.519846815616095</v>
      </c>
      <c r="T111" s="52">
        <v>55378</v>
      </c>
      <c r="U111" s="111">
        <v>4</v>
      </c>
      <c r="V111" s="35">
        <f t="shared" si="29"/>
        <v>7.2230849795947849</v>
      </c>
    </row>
    <row r="112" spans="1:22">
      <c r="A112" s="50" t="s">
        <v>21</v>
      </c>
      <c r="B112" s="42"/>
      <c r="C112" s="42">
        <v>5</v>
      </c>
      <c r="D112" s="35"/>
      <c r="E112" s="62"/>
      <c r="F112" s="62">
        <v>3</v>
      </c>
      <c r="G112" s="35"/>
      <c r="H112" s="62"/>
      <c r="I112" s="62">
        <v>2</v>
      </c>
      <c r="J112" s="35"/>
      <c r="K112" s="62"/>
      <c r="L112" s="62">
        <v>3</v>
      </c>
      <c r="M112" s="35"/>
      <c r="N112" s="62"/>
      <c r="O112" s="62">
        <v>7</v>
      </c>
      <c r="P112" s="35"/>
      <c r="Q112" s="52">
        <v>21741</v>
      </c>
      <c r="R112" s="34">
        <v>2</v>
      </c>
      <c r="S112" s="35">
        <f t="shared" si="28"/>
        <v>9.1992088680373492</v>
      </c>
      <c r="T112" s="52">
        <v>21814</v>
      </c>
      <c r="U112" s="111">
        <v>1</v>
      </c>
      <c r="V112" s="35">
        <f t="shared" si="29"/>
        <v>4.5842119739616756</v>
      </c>
    </row>
    <row r="113" spans="1:22">
      <c r="A113" s="54" t="s">
        <v>22</v>
      </c>
      <c r="B113" s="47"/>
      <c r="C113" s="47">
        <f>SUM(C105:C112)</f>
        <v>32</v>
      </c>
      <c r="D113" s="41">
        <f>C113*100000/B102</f>
        <v>9.7684272221645614</v>
      </c>
      <c r="E113" s="47"/>
      <c r="F113" s="47">
        <f>SUM(F105:F112)</f>
        <v>116</v>
      </c>
      <c r="G113" s="41">
        <f>F113*100000/E102</f>
        <v>35.379768262517878</v>
      </c>
      <c r="H113" s="47"/>
      <c r="I113" s="47">
        <f>SUM(I105:I112)</f>
        <v>52</v>
      </c>
      <c r="J113" s="41">
        <f>I113*100000/H102</f>
        <v>15.855640491646822</v>
      </c>
      <c r="K113" s="47"/>
      <c r="L113" s="47">
        <f>SUM(L105:L112)</f>
        <v>64</v>
      </c>
      <c r="M113" s="41">
        <f>L113*100000/K102</f>
        <v>19.510172725997915</v>
      </c>
      <c r="N113" s="47"/>
      <c r="O113" s="47">
        <f>SUM(O105:O112)</f>
        <v>65</v>
      </c>
      <c r="P113" s="41">
        <v>19.73</v>
      </c>
      <c r="Q113" s="47">
        <f>SUM(Q105:Q112)</f>
        <v>329536</v>
      </c>
      <c r="R113" s="47">
        <f>SUM(R105:R112)</f>
        <v>53</v>
      </c>
      <c r="S113" s="35">
        <f t="shared" si="28"/>
        <v>16.083220042726744</v>
      </c>
      <c r="T113" s="47">
        <f>SUM(T105:T112)</f>
        <v>330179</v>
      </c>
      <c r="U113" s="47">
        <f>SUM(U105:U112)</f>
        <v>17</v>
      </c>
      <c r="V113" s="35">
        <f t="shared" si="29"/>
        <v>5.148722359689744</v>
      </c>
    </row>
    <row r="114" spans="1:22" s="56" customFormat="1" ht="26.25">
      <c r="A114" s="141" t="s">
        <v>32</v>
      </c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</row>
    <row r="115" spans="1:22">
      <c r="A115" s="142" t="s">
        <v>13</v>
      </c>
      <c r="B115" s="144" t="s">
        <v>11</v>
      </c>
      <c r="C115" s="145"/>
      <c r="D115" s="146"/>
      <c r="E115" s="144" t="s">
        <v>10</v>
      </c>
      <c r="F115" s="145"/>
      <c r="G115" s="146"/>
      <c r="H115" s="144" t="s">
        <v>1</v>
      </c>
      <c r="I115" s="145"/>
      <c r="J115" s="146"/>
      <c r="K115" s="144" t="s">
        <v>5</v>
      </c>
      <c r="L115" s="145"/>
      <c r="M115" s="146"/>
      <c r="N115" s="144" t="s">
        <v>5</v>
      </c>
      <c r="O115" s="145"/>
      <c r="P115" s="146"/>
      <c r="Q115" s="128" t="s">
        <v>81</v>
      </c>
      <c r="R115" s="129"/>
      <c r="S115" s="130"/>
      <c r="T115" s="128" t="s">
        <v>87</v>
      </c>
      <c r="U115" s="129"/>
      <c r="V115" s="130"/>
    </row>
    <row r="116" spans="1:22">
      <c r="A116" s="143"/>
      <c r="B116" s="70" t="s">
        <v>2</v>
      </c>
      <c r="C116" s="70" t="s">
        <v>30</v>
      </c>
      <c r="D116" s="70" t="s">
        <v>27</v>
      </c>
      <c r="E116" s="70" t="s">
        <v>2</v>
      </c>
      <c r="F116" s="70" t="s">
        <v>30</v>
      </c>
      <c r="G116" s="70" t="s">
        <v>27</v>
      </c>
      <c r="H116" s="70" t="s">
        <v>2</v>
      </c>
      <c r="I116" s="70" t="s">
        <v>30</v>
      </c>
      <c r="J116" s="70" t="s">
        <v>27</v>
      </c>
      <c r="K116" s="70" t="s">
        <v>2</v>
      </c>
      <c r="L116" s="70" t="s">
        <v>30</v>
      </c>
      <c r="M116" s="70" t="s">
        <v>27</v>
      </c>
      <c r="N116" s="70" t="s">
        <v>2</v>
      </c>
      <c r="O116" s="70" t="s">
        <v>30</v>
      </c>
      <c r="P116" s="70" t="s">
        <v>27</v>
      </c>
      <c r="Q116" s="70" t="s">
        <v>2</v>
      </c>
      <c r="R116" s="70" t="s">
        <v>30</v>
      </c>
      <c r="S116" s="70" t="s">
        <v>27</v>
      </c>
      <c r="T116" s="111" t="s">
        <v>2</v>
      </c>
      <c r="U116" s="111" t="s">
        <v>30</v>
      </c>
      <c r="V116" s="111" t="s">
        <v>27</v>
      </c>
    </row>
    <row r="117" spans="1:22">
      <c r="A117" s="50" t="s">
        <v>14</v>
      </c>
      <c r="B117" s="62"/>
      <c r="C117" s="62">
        <v>0</v>
      </c>
      <c r="D117" s="62"/>
      <c r="E117" s="62"/>
      <c r="F117" s="62">
        <v>1</v>
      </c>
      <c r="G117" s="62"/>
      <c r="H117" s="62"/>
      <c r="I117" s="62">
        <v>4</v>
      </c>
      <c r="J117" s="62"/>
      <c r="K117" s="62"/>
      <c r="L117" s="62"/>
      <c r="M117" s="62"/>
      <c r="N117" s="67">
        <v>51330</v>
      </c>
      <c r="O117" s="67">
        <v>1</v>
      </c>
      <c r="P117" s="68">
        <f>O117*100000/N117</f>
        <v>1.9481784531463082</v>
      </c>
      <c r="Q117" s="52">
        <v>56627</v>
      </c>
      <c r="R117" s="34"/>
      <c r="S117" s="68"/>
      <c r="T117" s="52">
        <v>56651</v>
      </c>
      <c r="U117" s="111"/>
      <c r="V117" s="68"/>
    </row>
    <row r="118" spans="1:22">
      <c r="A118" s="50" t="s">
        <v>15</v>
      </c>
      <c r="B118" s="62"/>
      <c r="C118" s="62">
        <v>0</v>
      </c>
      <c r="D118" s="62"/>
      <c r="E118" s="62"/>
      <c r="F118" s="62">
        <v>1</v>
      </c>
      <c r="G118" s="62"/>
      <c r="H118" s="62"/>
      <c r="I118" s="62">
        <v>1</v>
      </c>
      <c r="J118" s="62"/>
      <c r="K118" s="62"/>
      <c r="L118" s="62"/>
      <c r="M118" s="62"/>
      <c r="N118" s="67">
        <v>43651</v>
      </c>
      <c r="O118" s="67">
        <v>2</v>
      </c>
      <c r="P118" s="68">
        <f t="shared" ref="P118:P125" si="30">O118*100000/N118</f>
        <v>4.5817965224164396</v>
      </c>
      <c r="Q118" s="52">
        <v>43803</v>
      </c>
      <c r="R118" s="34"/>
      <c r="S118" s="68"/>
      <c r="T118" s="52">
        <v>43810</v>
      </c>
      <c r="U118" s="111"/>
      <c r="V118" s="68"/>
    </row>
    <row r="119" spans="1:22">
      <c r="A119" s="50" t="s">
        <v>16</v>
      </c>
      <c r="B119" s="42"/>
      <c r="C119" s="42">
        <v>3</v>
      </c>
      <c r="D119" s="35"/>
      <c r="E119" s="42"/>
      <c r="F119" s="42">
        <v>1</v>
      </c>
      <c r="G119" s="35"/>
      <c r="H119" s="42"/>
      <c r="I119" s="42">
        <v>1</v>
      </c>
      <c r="J119" s="35"/>
      <c r="K119" s="42"/>
      <c r="L119" s="42"/>
      <c r="M119" s="35"/>
      <c r="N119" s="42">
        <v>31785</v>
      </c>
      <c r="O119" s="42">
        <v>2</v>
      </c>
      <c r="P119" s="68">
        <f t="shared" si="30"/>
        <v>6.2922762309265377</v>
      </c>
      <c r="Q119" s="52">
        <v>31893</v>
      </c>
      <c r="R119" s="42"/>
      <c r="S119" s="68"/>
      <c r="T119" s="52">
        <v>31934</v>
      </c>
      <c r="U119" s="42"/>
      <c r="V119" s="68"/>
    </row>
    <row r="120" spans="1:22">
      <c r="A120" s="50" t="s">
        <v>17</v>
      </c>
      <c r="B120" s="42"/>
      <c r="C120" s="42">
        <v>0</v>
      </c>
      <c r="D120" s="35"/>
      <c r="E120" s="62"/>
      <c r="F120" s="62">
        <v>0</v>
      </c>
      <c r="G120" s="35"/>
      <c r="H120" s="62"/>
      <c r="I120" s="62">
        <v>2</v>
      </c>
      <c r="J120" s="35"/>
      <c r="K120" s="62"/>
      <c r="L120" s="62"/>
      <c r="M120" s="35"/>
      <c r="N120" s="67">
        <v>57978</v>
      </c>
      <c r="O120" s="67">
        <v>1</v>
      </c>
      <c r="P120" s="68">
        <f t="shared" si="30"/>
        <v>1.7247921625444134</v>
      </c>
      <c r="Q120" s="52">
        <v>57945</v>
      </c>
      <c r="R120" s="34"/>
      <c r="S120" s="68"/>
      <c r="T120" s="52">
        <v>57887</v>
      </c>
      <c r="U120" s="111"/>
      <c r="V120" s="68"/>
    </row>
    <row r="121" spans="1:22">
      <c r="A121" s="50" t="s">
        <v>18</v>
      </c>
      <c r="B121" s="42"/>
      <c r="C121" s="42">
        <v>0</v>
      </c>
      <c r="D121" s="35"/>
      <c r="E121" s="62"/>
      <c r="F121" s="62">
        <v>1</v>
      </c>
      <c r="G121" s="35"/>
      <c r="H121" s="62"/>
      <c r="I121" s="62">
        <v>2</v>
      </c>
      <c r="J121" s="35"/>
      <c r="K121" s="62"/>
      <c r="L121" s="62"/>
      <c r="M121" s="35"/>
      <c r="N121" s="67">
        <v>14746</v>
      </c>
      <c r="O121" s="67">
        <v>2</v>
      </c>
      <c r="P121" s="68">
        <f t="shared" si="30"/>
        <v>13.563000135630002</v>
      </c>
      <c r="Q121" s="52">
        <v>9287</v>
      </c>
      <c r="R121" s="34"/>
      <c r="S121" s="68"/>
      <c r="T121" s="52">
        <v>9243</v>
      </c>
      <c r="U121" s="111"/>
      <c r="V121" s="68"/>
    </row>
    <row r="122" spans="1:22">
      <c r="A122" s="50" t="s">
        <v>19</v>
      </c>
      <c r="B122" s="42"/>
      <c r="C122" s="42">
        <v>2</v>
      </c>
      <c r="D122" s="35"/>
      <c r="E122" s="62"/>
      <c r="F122" s="62">
        <v>1</v>
      </c>
      <c r="G122" s="35"/>
      <c r="H122" s="62"/>
      <c r="I122" s="62">
        <v>3</v>
      </c>
      <c r="J122" s="35"/>
      <c r="K122" s="62"/>
      <c r="L122" s="62"/>
      <c r="M122" s="35"/>
      <c r="N122" s="67">
        <v>53013</v>
      </c>
      <c r="O122" s="67">
        <v>1</v>
      </c>
      <c r="P122" s="68">
        <f t="shared" si="30"/>
        <v>1.8863297681700715</v>
      </c>
      <c r="Q122" s="52">
        <v>53143</v>
      </c>
      <c r="R122" s="34"/>
      <c r="S122" s="68"/>
      <c r="T122" s="52">
        <v>53462</v>
      </c>
      <c r="U122" s="111"/>
      <c r="V122" s="68"/>
    </row>
    <row r="123" spans="1:22">
      <c r="A123" s="50" t="s">
        <v>20</v>
      </c>
      <c r="B123" s="42"/>
      <c r="C123" s="42">
        <v>2</v>
      </c>
      <c r="D123" s="35"/>
      <c r="E123" s="62"/>
      <c r="F123" s="62">
        <v>3</v>
      </c>
      <c r="G123" s="35"/>
      <c r="H123" s="62"/>
      <c r="I123" s="62">
        <v>1</v>
      </c>
      <c r="J123" s="35"/>
      <c r="K123" s="62"/>
      <c r="L123" s="62"/>
      <c r="M123" s="35"/>
      <c r="N123" s="67">
        <v>54771</v>
      </c>
      <c r="O123" s="67">
        <v>4</v>
      </c>
      <c r="P123" s="68">
        <f t="shared" si="30"/>
        <v>7.3031348706432233</v>
      </c>
      <c r="Q123" s="52">
        <v>55097</v>
      </c>
      <c r="R123" s="34"/>
      <c r="S123" s="68"/>
      <c r="T123" s="52">
        <v>55378</v>
      </c>
      <c r="U123" s="111"/>
      <c r="V123" s="68"/>
    </row>
    <row r="124" spans="1:22">
      <c r="A124" s="50" t="s">
        <v>21</v>
      </c>
      <c r="B124" s="42"/>
      <c r="C124" s="42">
        <v>0</v>
      </c>
      <c r="D124" s="35"/>
      <c r="E124" s="62"/>
      <c r="F124" s="62">
        <v>0</v>
      </c>
      <c r="G124" s="35"/>
      <c r="H124" s="62"/>
      <c r="I124" s="62">
        <v>0</v>
      </c>
      <c r="J124" s="35"/>
      <c r="K124" s="62"/>
      <c r="L124" s="62"/>
      <c r="M124" s="35"/>
      <c r="N124" s="67">
        <v>21676</v>
      </c>
      <c r="O124" s="67">
        <v>1</v>
      </c>
      <c r="P124" s="68">
        <f t="shared" si="30"/>
        <v>4.6133973057759734</v>
      </c>
      <c r="Q124" s="52">
        <v>21741</v>
      </c>
      <c r="R124" s="34"/>
      <c r="S124" s="68"/>
      <c r="T124" s="52">
        <v>21814</v>
      </c>
      <c r="U124" s="111"/>
      <c r="V124" s="68"/>
    </row>
    <row r="125" spans="1:22">
      <c r="A125" s="54" t="s">
        <v>22</v>
      </c>
      <c r="B125" s="47"/>
      <c r="C125" s="47">
        <f>SUM(C117:C124)</f>
        <v>7</v>
      </c>
      <c r="D125" s="41">
        <f>C125*100000/B102</f>
        <v>2.1368434548484978</v>
      </c>
      <c r="E125" s="47"/>
      <c r="F125" s="47">
        <f>SUM(F117:F124)</f>
        <v>8</v>
      </c>
      <c r="G125" s="41">
        <f>F125*100000/E102</f>
        <v>2.4399840181046812</v>
      </c>
      <c r="H125" s="47"/>
      <c r="I125" s="47">
        <f>SUM(I117:I124)</f>
        <v>14</v>
      </c>
      <c r="J125" s="41">
        <f>I125*100000/H102</f>
        <v>4.2688262862126054</v>
      </c>
      <c r="K125" s="47"/>
      <c r="L125" s="47">
        <v>13</v>
      </c>
      <c r="M125" s="41">
        <f>L125*100000/K102</f>
        <v>3.9630038349683265</v>
      </c>
      <c r="N125" s="47">
        <f>SUM(N117:N124)</f>
        <v>328950</v>
      </c>
      <c r="O125" s="47">
        <f>SUM(O117:O124)</f>
        <v>14</v>
      </c>
      <c r="P125" s="71">
        <f t="shared" si="30"/>
        <v>4.2559659522723816</v>
      </c>
      <c r="Q125" s="47">
        <f>SUM(Q117:Q124)</f>
        <v>329536</v>
      </c>
      <c r="R125" s="47">
        <v>6</v>
      </c>
      <c r="S125" s="35">
        <f t="shared" ref="S125" si="31">R125*100000/Q125</f>
        <v>1.8207418916294427</v>
      </c>
      <c r="T125" s="47">
        <f>SUM(T117:T124)</f>
        <v>330179</v>
      </c>
      <c r="U125" s="47">
        <v>6</v>
      </c>
      <c r="V125" s="35">
        <f t="shared" ref="V125" si="32">U125*100000/T125</f>
        <v>1.8171961269493215</v>
      </c>
    </row>
    <row r="126" spans="1:22" s="56" customFormat="1" ht="26.25">
      <c r="A126" s="134" t="s">
        <v>31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</row>
    <row r="127" spans="1:22" s="56" customFormat="1" ht="26.25">
      <c r="A127" s="72" t="s">
        <v>60</v>
      </c>
      <c r="B127" s="135">
        <v>327586</v>
      </c>
      <c r="C127" s="136"/>
      <c r="D127" s="137"/>
      <c r="E127" s="135">
        <v>327871</v>
      </c>
      <c r="F127" s="136"/>
      <c r="G127" s="137"/>
      <c r="H127" s="135">
        <v>327959</v>
      </c>
      <c r="I127" s="136"/>
      <c r="J127" s="137"/>
      <c r="K127" s="136">
        <v>328034</v>
      </c>
      <c r="L127" s="136"/>
      <c r="M127" s="136"/>
      <c r="N127" s="138">
        <v>328950</v>
      </c>
      <c r="O127" s="139"/>
      <c r="P127" s="140"/>
      <c r="Q127" s="125">
        <v>329536</v>
      </c>
      <c r="R127" s="126"/>
      <c r="S127" s="127"/>
      <c r="T127" s="125">
        <v>330179</v>
      </c>
      <c r="U127" s="126"/>
      <c r="V127" s="127"/>
    </row>
    <row r="128" spans="1:22">
      <c r="A128" s="142" t="s">
        <v>13</v>
      </c>
      <c r="B128" s="144" t="s">
        <v>11</v>
      </c>
      <c r="C128" s="145"/>
      <c r="D128" s="146"/>
      <c r="E128" s="144" t="s">
        <v>10</v>
      </c>
      <c r="F128" s="145"/>
      <c r="G128" s="146"/>
      <c r="H128" s="144" t="s">
        <v>1</v>
      </c>
      <c r="I128" s="145"/>
      <c r="J128" s="146"/>
      <c r="K128" s="144" t="s">
        <v>5</v>
      </c>
      <c r="L128" s="145"/>
      <c r="M128" s="146"/>
      <c r="N128" s="144" t="s">
        <v>64</v>
      </c>
      <c r="O128" s="145"/>
      <c r="P128" s="146"/>
      <c r="Q128" s="128" t="s">
        <v>81</v>
      </c>
      <c r="R128" s="129"/>
      <c r="S128" s="130"/>
      <c r="T128" s="128" t="s">
        <v>88</v>
      </c>
      <c r="U128" s="129"/>
      <c r="V128" s="130"/>
    </row>
    <row r="129" spans="1:22">
      <c r="A129" s="143"/>
      <c r="B129" s="34" t="s">
        <v>2</v>
      </c>
      <c r="C129" s="34" t="s">
        <v>47</v>
      </c>
      <c r="D129" s="34" t="s">
        <v>24</v>
      </c>
      <c r="E129" s="34" t="s">
        <v>2</v>
      </c>
      <c r="F129" s="34" t="s">
        <v>47</v>
      </c>
      <c r="G129" s="34" t="s">
        <v>24</v>
      </c>
      <c r="H129" s="34" t="s">
        <v>2</v>
      </c>
      <c r="I129" s="34" t="s">
        <v>47</v>
      </c>
      <c r="J129" s="34" t="s">
        <v>24</v>
      </c>
      <c r="K129" s="34" t="s">
        <v>2</v>
      </c>
      <c r="L129" s="34" t="s">
        <v>47</v>
      </c>
      <c r="M129" s="34" t="s">
        <v>24</v>
      </c>
      <c r="N129" s="34" t="s">
        <v>2</v>
      </c>
      <c r="O129" s="34" t="s">
        <v>47</v>
      </c>
      <c r="P129" s="34" t="s">
        <v>24</v>
      </c>
      <c r="Q129" s="34" t="s">
        <v>2</v>
      </c>
      <c r="R129" s="34" t="s">
        <v>47</v>
      </c>
      <c r="S129" s="34" t="s">
        <v>24</v>
      </c>
      <c r="T129" s="111" t="s">
        <v>2</v>
      </c>
      <c r="U129" s="111" t="s">
        <v>47</v>
      </c>
      <c r="V129" s="111" t="s">
        <v>24</v>
      </c>
    </row>
    <row r="130" spans="1:22">
      <c r="A130" s="50" t="s">
        <v>14</v>
      </c>
      <c r="B130" s="62"/>
      <c r="C130" s="62">
        <v>0</v>
      </c>
      <c r="D130" s="62"/>
      <c r="E130" s="62"/>
      <c r="F130" s="62">
        <v>17</v>
      </c>
      <c r="G130" s="62"/>
      <c r="H130" s="62"/>
      <c r="I130" s="62">
        <v>10</v>
      </c>
      <c r="J130" s="62"/>
      <c r="K130" s="62"/>
      <c r="L130" s="62">
        <v>13</v>
      </c>
      <c r="M130" s="62"/>
      <c r="N130" s="62"/>
      <c r="O130" s="62">
        <v>6</v>
      </c>
      <c r="P130" s="62"/>
      <c r="Q130" s="52">
        <v>56627</v>
      </c>
      <c r="R130" s="34">
        <v>12</v>
      </c>
      <c r="S130" s="68">
        <f>R130*100000/Q130</f>
        <v>21.191304501386263</v>
      </c>
      <c r="T130" s="52">
        <v>56651</v>
      </c>
      <c r="U130" s="111">
        <v>2</v>
      </c>
      <c r="V130" s="68">
        <f>U130*100000/T130</f>
        <v>3.5303878131012691</v>
      </c>
    </row>
    <row r="131" spans="1:22">
      <c r="A131" s="50" t="s">
        <v>15</v>
      </c>
      <c r="B131" s="62"/>
      <c r="C131" s="62">
        <v>2</v>
      </c>
      <c r="D131" s="62"/>
      <c r="E131" s="62"/>
      <c r="F131" s="62">
        <v>13</v>
      </c>
      <c r="G131" s="62"/>
      <c r="H131" s="62"/>
      <c r="I131" s="62">
        <v>2</v>
      </c>
      <c r="J131" s="62"/>
      <c r="K131" s="62"/>
      <c r="L131" s="62">
        <v>9</v>
      </c>
      <c r="M131" s="62"/>
      <c r="N131" s="62"/>
      <c r="O131" s="62">
        <v>9</v>
      </c>
      <c r="P131" s="62"/>
      <c r="Q131" s="52">
        <v>43803</v>
      </c>
      <c r="R131" s="34">
        <v>6</v>
      </c>
      <c r="S131" s="68">
        <f t="shared" ref="S131:S138" si="33">R131*100000/Q131</f>
        <v>13.697691938908294</v>
      </c>
      <c r="T131" s="52">
        <v>43810</v>
      </c>
      <c r="U131" s="111">
        <v>2</v>
      </c>
      <c r="V131" s="68">
        <f t="shared" ref="V131:V138" si="34">U131*100000/T131</f>
        <v>4.5651677699155444</v>
      </c>
    </row>
    <row r="132" spans="1:22">
      <c r="A132" s="50" t="s">
        <v>16</v>
      </c>
      <c r="B132" s="42"/>
      <c r="C132" s="42">
        <v>9</v>
      </c>
      <c r="D132" s="35"/>
      <c r="E132" s="42"/>
      <c r="F132" s="42">
        <v>5</v>
      </c>
      <c r="G132" s="35"/>
      <c r="H132" s="42"/>
      <c r="I132" s="42">
        <v>9</v>
      </c>
      <c r="J132" s="35"/>
      <c r="K132" s="42"/>
      <c r="L132" s="42">
        <v>6</v>
      </c>
      <c r="M132" s="35"/>
      <c r="N132" s="42"/>
      <c r="O132" s="42">
        <v>6</v>
      </c>
      <c r="P132" s="35"/>
      <c r="Q132" s="52">
        <v>31893</v>
      </c>
      <c r="R132" s="42">
        <v>5</v>
      </c>
      <c r="S132" s="68">
        <f t="shared" si="33"/>
        <v>15.677421377731791</v>
      </c>
      <c r="T132" s="52">
        <v>31934</v>
      </c>
      <c r="U132" s="42">
        <v>0</v>
      </c>
      <c r="V132" s="68">
        <f t="shared" si="34"/>
        <v>0</v>
      </c>
    </row>
    <row r="133" spans="1:22">
      <c r="A133" s="50" t="s">
        <v>17</v>
      </c>
      <c r="B133" s="42"/>
      <c r="C133" s="62">
        <v>5</v>
      </c>
      <c r="D133" s="35"/>
      <c r="E133" s="62"/>
      <c r="F133" s="62">
        <v>9</v>
      </c>
      <c r="G133" s="35"/>
      <c r="H133" s="62"/>
      <c r="I133" s="62">
        <v>8</v>
      </c>
      <c r="J133" s="35"/>
      <c r="K133" s="62"/>
      <c r="L133" s="62">
        <v>8</v>
      </c>
      <c r="M133" s="35"/>
      <c r="N133" s="62"/>
      <c r="O133" s="62">
        <v>6</v>
      </c>
      <c r="P133" s="35"/>
      <c r="Q133" s="52">
        <v>57945</v>
      </c>
      <c r="R133" s="34">
        <v>9</v>
      </c>
      <c r="S133" s="68">
        <f t="shared" si="33"/>
        <v>15.531969971524722</v>
      </c>
      <c r="T133" s="52">
        <v>57887</v>
      </c>
      <c r="U133" s="111">
        <v>2</v>
      </c>
      <c r="V133" s="68">
        <f t="shared" si="34"/>
        <v>3.455007169139876</v>
      </c>
    </row>
    <row r="134" spans="1:22">
      <c r="A134" s="50" t="s">
        <v>18</v>
      </c>
      <c r="B134" s="42"/>
      <c r="C134" s="62">
        <v>2</v>
      </c>
      <c r="D134" s="35"/>
      <c r="E134" s="62"/>
      <c r="F134" s="62">
        <v>5</v>
      </c>
      <c r="G134" s="35"/>
      <c r="H134" s="62"/>
      <c r="I134" s="62">
        <v>2</v>
      </c>
      <c r="J134" s="35"/>
      <c r="K134" s="62"/>
      <c r="L134" s="62">
        <v>4</v>
      </c>
      <c r="M134" s="35"/>
      <c r="N134" s="62"/>
      <c r="O134" s="62">
        <v>6</v>
      </c>
      <c r="P134" s="35"/>
      <c r="Q134" s="52">
        <v>9287</v>
      </c>
      <c r="R134" s="34">
        <v>3</v>
      </c>
      <c r="S134" s="68">
        <f t="shared" si="33"/>
        <v>32.303219554215573</v>
      </c>
      <c r="T134" s="52">
        <v>9243</v>
      </c>
      <c r="U134" s="111">
        <v>3</v>
      </c>
      <c r="V134" s="68">
        <f t="shared" si="34"/>
        <v>32.45699448231094</v>
      </c>
    </row>
    <row r="135" spans="1:22">
      <c r="A135" s="50" t="s">
        <v>19</v>
      </c>
      <c r="B135" s="42"/>
      <c r="C135" s="62">
        <v>5</v>
      </c>
      <c r="D135" s="35"/>
      <c r="E135" s="62"/>
      <c r="F135" s="62">
        <v>19</v>
      </c>
      <c r="G135" s="35"/>
      <c r="H135" s="62"/>
      <c r="I135" s="62">
        <v>18</v>
      </c>
      <c r="J135" s="35"/>
      <c r="K135" s="62"/>
      <c r="L135" s="62">
        <v>24</v>
      </c>
      <c r="M135" s="35"/>
      <c r="N135" s="62"/>
      <c r="O135" s="62">
        <v>15</v>
      </c>
      <c r="P135" s="35"/>
      <c r="Q135" s="52">
        <v>53143</v>
      </c>
      <c r="R135" s="34">
        <v>16</v>
      </c>
      <c r="S135" s="68">
        <f t="shared" si="33"/>
        <v>30.107445947725946</v>
      </c>
      <c r="T135" s="52">
        <v>53462</v>
      </c>
      <c r="U135" s="111">
        <v>4</v>
      </c>
      <c r="V135" s="68">
        <f t="shared" si="34"/>
        <v>7.4819497961168677</v>
      </c>
    </row>
    <row r="136" spans="1:22">
      <c r="A136" s="50" t="s">
        <v>20</v>
      </c>
      <c r="B136" s="42"/>
      <c r="C136" s="62">
        <v>13</v>
      </c>
      <c r="D136" s="35"/>
      <c r="E136" s="62"/>
      <c r="F136" s="62">
        <v>11</v>
      </c>
      <c r="G136" s="35"/>
      <c r="H136" s="62"/>
      <c r="I136" s="62">
        <v>17</v>
      </c>
      <c r="J136" s="35"/>
      <c r="K136" s="62"/>
      <c r="L136" s="62">
        <v>17</v>
      </c>
      <c r="M136" s="35"/>
      <c r="N136" s="62"/>
      <c r="O136" s="62">
        <v>16</v>
      </c>
      <c r="P136" s="35"/>
      <c r="Q136" s="52">
        <v>55097</v>
      </c>
      <c r="R136" s="34">
        <v>14</v>
      </c>
      <c r="S136" s="68">
        <f t="shared" si="33"/>
        <v>25.409731927328167</v>
      </c>
      <c r="T136" s="52">
        <v>55378</v>
      </c>
      <c r="U136" s="111">
        <v>1</v>
      </c>
      <c r="V136" s="68">
        <f t="shared" si="34"/>
        <v>1.8057712448986962</v>
      </c>
    </row>
    <row r="137" spans="1:22">
      <c r="A137" s="50" t="s">
        <v>21</v>
      </c>
      <c r="B137" s="42"/>
      <c r="C137" s="62">
        <v>11</v>
      </c>
      <c r="D137" s="35"/>
      <c r="E137" s="62"/>
      <c r="F137" s="62">
        <v>8</v>
      </c>
      <c r="G137" s="35"/>
      <c r="H137" s="62"/>
      <c r="I137" s="62">
        <v>6</v>
      </c>
      <c r="J137" s="35"/>
      <c r="K137" s="62"/>
      <c r="L137" s="62">
        <v>4</v>
      </c>
      <c r="M137" s="35"/>
      <c r="N137" s="62"/>
      <c r="O137" s="62">
        <v>3</v>
      </c>
      <c r="P137" s="35"/>
      <c r="Q137" s="52">
        <v>21741</v>
      </c>
      <c r="R137" s="34">
        <v>1</v>
      </c>
      <c r="S137" s="68">
        <f t="shared" si="33"/>
        <v>4.5996044340186746</v>
      </c>
      <c r="T137" s="52">
        <v>21814</v>
      </c>
      <c r="U137" s="111">
        <v>0</v>
      </c>
      <c r="V137" s="68">
        <f t="shared" si="34"/>
        <v>0</v>
      </c>
    </row>
    <row r="138" spans="1:22">
      <c r="A138" s="54" t="s">
        <v>22</v>
      </c>
      <c r="B138" s="47"/>
      <c r="C138" s="47">
        <f>SUM(C130:C137)</f>
        <v>47</v>
      </c>
      <c r="D138" s="41">
        <f>C138*100000/B127</f>
        <v>14.347377482554199</v>
      </c>
      <c r="E138" s="47"/>
      <c r="F138" s="47">
        <f>SUM(F130:F137)</f>
        <v>87</v>
      </c>
      <c r="G138" s="41">
        <f>F138*100000/E127</f>
        <v>26.53482619688841</v>
      </c>
      <c r="H138" s="47"/>
      <c r="I138" s="47">
        <f>SUM(I130:I137)</f>
        <v>72</v>
      </c>
      <c r="J138" s="41">
        <f>I138*100000/H127</f>
        <v>21.95396375766483</v>
      </c>
      <c r="K138" s="47"/>
      <c r="L138" s="47">
        <f>SUM(L130:L137)</f>
        <v>85</v>
      </c>
      <c r="M138" s="41">
        <f>L138*100000/K127</f>
        <v>25.911948151715979</v>
      </c>
      <c r="N138" s="47"/>
      <c r="O138" s="47">
        <f>SUM(O130:O137)</f>
        <v>67</v>
      </c>
      <c r="P138" s="41">
        <f>O138*100000/N127</f>
        <v>20.367837057303543</v>
      </c>
      <c r="Q138" s="47">
        <f>SUM(Q130:Q137)</f>
        <v>329536</v>
      </c>
      <c r="R138" s="47">
        <f>SUM(R130:R137)</f>
        <v>66</v>
      </c>
      <c r="S138" s="68">
        <f t="shared" si="33"/>
        <v>20.028160807923868</v>
      </c>
      <c r="T138" s="47">
        <f>SUM(T130:T137)</f>
        <v>330179</v>
      </c>
      <c r="U138" s="47">
        <f>SUM(U130:U137)</f>
        <v>14</v>
      </c>
      <c r="V138" s="118">
        <f t="shared" si="34"/>
        <v>4.2401242962150834</v>
      </c>
    </row>
    <row r="139" spans="1:22" s="56" customFormat="1" ht="26.25">
      <c r="A139" s="141" t="s">
        <v>33</v>
      </c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</row>
    <row r="140" spans="1:22">
      <c r="A140" s="142" t="s">
        <v>13</v>
      </c>
      <c r="B140" s="144" t="s">
        <v>11</v>
      </c>
      <c r="C140" s="145"/>
      <c r="D140" s="146"/>
      <c r="E140" s="144" t="s">
        <v>10</v>
      </c>
      <c r="F140" s="145"/>
      <c r="G140" s="146"/>
      <c r="H140" s="144" t="s">
        <v>1</v>
      </c>
      <c r="I140" s="145"/>
      <c r="J140" s="146"/>
      <c r="K140" s="144" t="s">
        <v>5</v>
      </c>
      <c r="L140" s="145"/>
      <c r="M140" s="146"/>
      <c r="N140" s="144" t="s">
        <v>64</v>
      </c>
      <c r="O140" s="145"/>
      <c r="P140" s="146"/>
      <c r="Q140" s="128" t="s">
        <v>80</v>
      </c>
      <c r="R140" s="129"/>
      <c r="S140" s="130"/>
      <c r="T140" s="128" t="s">
        <v>87</v>
      </c>
      <c r="U140" s="129"/>
      <c r="V140" s="130"/>
    </row>
    <row r="141" spans="1:22">
      <c r="A141" s="143"/>
      <c r="B141" s="70" t="s">
        <v>2</v>
      </c>
      <c r="C141" s="70" t="s">
        <v>47</v>
      </c>
      <c r="D141" s="70" t="s">
        <v>27</v>
      </c>
      <c r="E141" s="70" t="s">
        <v>2</v>
      </c>
      <c r="F141" s="70" t="s">
        <v>47</v>
      </c>
      <c r="G141" s="70" t="s">
        <v>27</v>
      </c>
      <c r="H141" s="70" t="s">
        <v>2</v>
      </c>
      <c r="I141" s="70" t="s">
        <v>47</v>
      </c>
      <c r="J141" s="70" t="s">
        <v>27</v>
      </c>
      <c r="K141" s="70" t="s">
        <v>2</v>
      </c>
      <c r="L141" s="70" t="s">
        <v>47</v>
      </c>
      <c r="M141" s="70" t="s">
        <v>27</v>
      </c>
      <c r="N141" s="70" t="s">
        <v>2</v>
      </c>
      <c r="O141" s="70" t="s">
        <v>47</v>
      </c>
      <c r="P141" s="70" t="s">
        <v>27</v>
      </c>
      <c r="Q141" s="70" t="s">
        <v>2</v>
      </c>
      <c r="R141" s="70" t="s">
        <v>47</v>
      </c>
      <c r="S141" s="70" t="s">
        <v>27</v>
      </c>
      <c r="T141" s="111" t="s">
        <v>2</v>
      </c>
      <c r="U141" s="111" t="s">
        <v>47</v>
      </c>
      <c r="V141" s="111" t="s">
        <v>27</v>
      </c>
    </row>
    <row r="142" spans="1:22">
      <c r="A142" s="50" t="s">
        <v>14</v>
      </c>
      <c r="B142" s="62"/>
      <c r="C142" s="62">
        <v>6</v>
      </c>
      <c r="D142" s="62"/>
      <c r="E142" s="62"/>
      <c r="F142" s="62">
        <v>6</v>
      </c>
      <c r="G142" s="62"/>
      <c r="H142" s="62"/>
      <c r="I142" s="62">
        <v>7</v>
      </c>
      <c r="J142" s="62"/>
      <c r="K142" s="62"/>
      <c r="L142" s="62"/>
      <c r="M142" s="62"/>
      <c r="N142" s="67">
        <v>51330</v>
      </c>
      <c r="O142" s="67">
        <v>10</v>
      </c>
      <c r="P142" s="68">
        <f>O142*100000/N142</f>
        <v>19.481784531463081</v>
      </c>
      <c r="Q142" s="52">
        <v>56627</v>
      </c>
      <c r="R142" s="34"/>
      <c r="S142" s="68"/>
      <c r="T142" s="52">
        <v>56651</v>
      </c>
      <c r="U142" s="111"/>
      <c r="V142" s="68"/>
    </row>
    <row r="143" spans="1:22">
      <c r="A143" s="50" t="s">
        <v>15</v>
      </c>
      <c r="B143" s="62"/>
      <c r="C143" s="62">
        <v>5</v>
      </c>
      <c r="D143" s="62"/>
      <c r="E143" s="62"/>
      <c r="F143" s="62">
        <v>6</v>
      </c>
      <c r="G143" s="62"/>
      <c r="H143" s="62"/>
      <c r="I143" s="62">
        <v>3</v>
      </c>
      <c r="J143" s="62"/>
      <c r="K143" s="62"/>
      <c r="L143" s="62"/>
      <c r="M143" s="62"/>
      <c r="N143" s="67">
        <v>43651</v>
      </c>
      <c r="O143" s="67">
        <v>4</v>
      </c>
      <c r="P143" s="68">
        <f t="shared" ref="P143:P150" si="35">O143*100000/N143</f>
        <v>9.1635930448328793</v>
      </c>
      <c r="Q143" s="52">
        <v>43803</v>
      </c>
      <c r="R143" s="34"/>
      <c r="S143" s="68"/>
      <c r="T143" s="52">
        <v>43810</v>
      </c>
      <c r="U143" s="111"/>
      <c r="V143" s="68"/>
    </row>
    <row r="144" spans="1:22">
      <c r="A144" s="50" t="s">
        <v>16</v>
      </c>
      <c r="B144" s="62"/>
      <c r="C144" s="62">
        <v>7</v>
      </c>
      <c r="D144" s="62"/>
      <c r="E144" s="62"/>
      <c r="F144" s="62">
        <v>4</v>
      </c>
      <c r="G144" s="62"/>
      <c r="H144" s="62"/>
      <c r="I144" s="62">
        <v>5</v>
      </c>
      <c r="J144" s="62"/>
      <c r="K144" s="62"/>
      <c r="L144" s="62"/>
      <c r="M144" s="62"/>
      <c r="N144" s="42">
        <v>31785</v>
      </c>
      <c r="O144" s="67">
        <v>4</v>
      </c>
      <c r="P144" s="68">
        <f t="shared" si="35"/>
        <v>12.584552461853075</v>
      </c>
      <c r="Q144" s="52">
        <v>31893</v>
      </c>
      <c r="R144" s="34"/>
      <c r="S144" s="68"/>
      <c r="T144" s="52">
        <v>31934</v>
      </c>
      <c r="U144" s="111"/>
      <c r="V144" s="68"/>
    </row>
    <row r="145" spans="1:22">
      <c r="A145" s="50" t="s">
        <v>17</v>
      </c>
      <c r="B145" s="42"/>
      <c r="C145" s="42">
        <v>11</v>
      </c>
      <c r="D145" s="35"/>
      <c r="E145" s="42"/>
      <c r="F145" s="42">
        <v>4</v>
      </c>
      <c r="G145" s="35"/>
      <c r="H145" s="42"/>
      <c r="I145" s="42">
        <v>4</v>
      </c>
      <c r="J145" s="35"/>
      <c r="K145" s="42"/>
      <c r="L145" s="42"/>
      <c r="M145" s="35"/>
      <c r="N145" s="67">
        <v>57978</v>
      </c>
      <c r="O145" s="42">
        <v>6</v>
      </c>
      <c r="P145" s="68">
        <f t="shared" si="35"/>
        <v>10.34875297526648</v>
      </c>
      <c r="Q145" s="52">
        <v>57945</v>
      </c>
      <c r="R145" s="42"/>
      <c r="S145" s="68"/>
      <c r="T145" s="52">
        <v>57887</v>
      </c>
      <c r="U145" s="42"/>
      <c r="V145" s="68"/>
    </row>
    <row r="146" spans="1:22">
      <c r="A146" s="50" t="s">
        <v>18</v>
      </c>
      <c r="B146" s="42"/>
      <c r="C146" s="62">
        <v>3</v>
      </c>
      <c r="D146" s="35"/>
      <c r="E146" s="42"/>
      <c r="F146" s="62">
        <v>3</v>
      </c>
      <c r="G146" s="35"/>
      <c r="H146" s="42"/>
      <c r="I146" s="62">
        <v>3</v>
      </c>
      <c r="J146" s="35"/>
      <c r="K146" s="42"/>
      <c r="L146" s="62"/>
      <c r="M146" s="35"/>
      <c r="N146" s="67">
        <v>14746</v>
      </c>
      <c r="O146" s="67">
        <v>3</v>
      </c>
      <c r="P146" s="68">
        <f t="shared" si="35"/>
        <v>20.344500203445001</v>
      </c>
      <c r="Q146" s="52">
        <v>9287</v>
      </c>
      <c r="R146" s="34"/>
      <c r="S146" s="68"/>
      <c r="T146" s="52">
        <v>9243</v>
      </c>
      <c r="U146" s="111"/>
      <c r="V146" s="68"/>
    </row>
    <row r="147" spans="1:22">
      <c r="A147" s="50" t="s">
        <v>19</v>
      </c>
      <c r="B147" s="42"/>
      <c r="C147" s="62">
        <v>9</v>
      </c>
      <c r="D147" s="35"/>
      <c r="E147" s="42"/>
      <c r="F147" s="62">
        <v>9</v>
      </c>
      <c r="G147" s="35"/>
      <c r="H147" s="42"/>
      <c r="I147" s="62">
        <v>11</v>
      </c>
      <c r="J147" s="35"/>
      <c r="K147" s="42"/>
      <c r="L147" s="62"/>
      <c r="M147" s="35"/>
      <c r="N147" s="67">
        <v>53013</v>
      </c>
      <c r="O147" s="67">
        <v>8</v>
      </c>
      <c r="P147" s="68">
        <f t="shared" si="35"/>
        <v>15.090638145360572</v>
      </c>
      <c r="Q147" s="52">
        <v>53143</v>
      </c>
      <c r="R147" s="34"/>
      <c r="S147" s="68"/>
      <c r="T147" s="52">
        <v>53462</v>
      </c>
      <c r="U147" s="111"/>
      <c r="V147" s="68"/>
    </row>
    <row r="148" spans="1:22">
      <c r="A148" s="50" t="s">
        <v>20</v>
      </c>
      <c r="B148" s="42"/>
      <c r="C148" s="62">
        <v>7</v>
      </c>
      <c r="D148" s="35"/>
      <c r="E148" s="42"/>
      <c r="F148" s="62">
        <v>10</v>
      </c>
      <c r="G148" s="35"/>
      <c r="H148" s="42"/>
      <c r="I148" s="62">
        <v>11</v>
      </c>
      <c r="J148" s="35"/>
      <c r="K148" s="42"/>
      <c r="L148" s="62"/>
      <c r="M148" s="35"/>
      <c r="N148" s="67">
        <v>54771</v>
      </c>
      <c r="O148" s="67">
        <v>7</v>
      </c>
      <c r="P148" s="68">
        <f t="shared" si="35"/>
        <v>12.780486023625642</v>
      </c>
      <c r="Q148" s="52">
        <v>55097</v>
      </c>
      <c r="R148" s="34"/>
      <c r="S148" s="68"/>
      <c r="T148" s="52">
        <v>55378</v>
      </c>
      <c r="U148" s="111"/>
      <c r="V148" s="68"/>
    </row>
    <row r="149" spans="1:22">
      <c r="A149" s="50" t="s">
        <v>21</v>
      </c>
      <c r="B149" s="42"/>
      <c r="C149" s="62">
        <v>7</v>
      </c>
      <c r="D149" s="35"/>
      <c r="E149" s="42"/>
      <c r="F149" s="62">
        <v>9</v>
      </c>
      <c r="G149" s="35"/>
      <c r="H149" s="42"/>
      <c r="I149" s="62">
        <v>4</v>
      </c>
      <c r="J149" s="35"/>
      <c r="K149" s="42"/>
      <c r="L149" s="62"/>
      <c r="M149" s="35"/>
      <c r="N149" s="67">
        <v>21676</v>
      </c>
      <c r="O149" s="67">
        <v>1</v>
      </c>
      <c r="P149" s="68">
        <f t="shared" si="35"/>
        <v>4.6133973057759734</v>
      </c>
      <c r="Q149" s="52">
        <v>21741</v>
      </c>
      <c r="R149" s="34"/>
      <c r="S149" s="68"/>
      <c r="T149" s="52">
        <v>21814</v>
      </c>
      <c r="U149" s="111"/>
      <c r="V149" s="68"/>
    </row>
    <row r="150" spans="1:22">
      <c r="A150" s="54" t="s">
        <v>22</v>
      </c>
      <c r="B150" s="42"/>
      <c r="C150" s="42">
        <f>SUM(C142:C149)</f>
        <v>55</v>
      </c>
      <c r="D150" s="35">
        <f>C150*100000/B127</f>
        <v>16.789484288095341</v>
      </c>
      <c r="E150" s="42"/>
      <c r="F150" s="42">
        <f>SUM(F142:F149)</f>
        <v>51</v>
      </c>
      <c r="G150" s="35">
        <f>F150*100000/E127</f>
        <v>15.554898115417345</v>
      </c>
      <c r="H150" s="42"/>
      <c r="I150" s="42">
        <f>SUM(I142:I149)</f>
        <v>48</v>
      </c>
      <c r="J150" s="35">
        <f>I150*100000/H127</f>
        <v>14.635975838443221</v>
      </c>
      <c r="K150" s="42"/>
      <c r="L150" s="42">
        <v>62</v>
      </c>
      <c r="M150" s="35">
        <f>L150*100000/K127</f>
        <v>18.90047982831048</v>
      </c>
      <c r="N150" s="47">
        <f>SUM(N142:N149)</f>
        <v>328950</v>
      </c>
      <c r="O150" s="42">
        <f>SUM(O142:O149)</f>
        <v>43</v>
      </c>
      <c r="P150" s="68">
        <f t="shared" si="35"/>
        <v>13.071895424836601</v>
      </c>
      <c r="Q150" s="47">
        <f>SUM(Q142:Q149)</f>
        <v>329536</v>
      </c>
      <c r="R150" s="42">
        <v>16</v>
      </c>
      <c r="S150" s="35">
        <f t="shared" ref="S150" si="36">R150*100000/Q150</f>
        <v>4.8553117110118471</v>
      </c>
      <c r="T150" s="47">
        <f>SUM(T142:T149)</f>
        <v>330179</v>
      </c>
      <c r="U150" s="42">
        <v>16</v>
      </c>
      <c r="V150" s="35">
        <f t="shared" ref="V150" si="37">U150*100000/T150</f>
        <v>4.8458563385315241</v>
      </c>
    </row>
    <row r="151" spans="1:22" s="56" customFormat="1" ht="26.25">
      <c r="A151" s="134" t="s">
        <v>34</v>
      </c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</row>
    <row r="152" spans="1:22" s="56" customFormat="1" ht="26.25">
      <c r="A152" s="72" t="s">
        <v>60</v>
      </c>
      <c r="B152" s="135">
        <v>327586</v>
      </c>
      <c r="C152" s="136"/>
      <c r="D152" s="137"/>
      <c r="E152" s="135">
        <v>327871</v>
      </c>
      <c r="F152" s="136"/>
      <c r="G152" s="137"/>
      <c r="H152" s="135">
        <v>327959</v>
      </c>
      <c r="I152" s="136"/>
      <c r="J152" s="137"/>
      <c r="K152" s="136">
        <v>328034</v>
      </c>
      <c r="L152" s="136"/>
      <c r="M152" s="136"/>
      <c r="N152" s="138">
        <v>328950</v>
      </c>
      <c r="O152" s="139"/>
      <c r="P152" s="140"/>
      <c r="Q152" s="125">
        <v>329536</v>
      </c>
      <c r="R152" s="126"/>
      <c r="S152" s="127"/>
      <c r="T152" s="125">
        <v>330179</v>
      </c>
      <c r="U152" s="126"/>
      <c r="V152" s="127"/>
    </row>
    <row r="153" spans="1:22">
      <c r="A153" s="142" t="s">
        <v>13</v>
      </c>
      <c r="B153" s="144" t="s">
        <v>11</v>
      </c>
      <c r="C153" s="145"/>
      <c r="D153" s="146"/>
      <c r="E153" s="144" t="s">
        <v>10</v>
      </c>
      <c r="F153" s="145"/>
      <c r="G153" s="146"/>
      <c r="H153" s="144" t="s">
        <v>1</v>
      </c>
      <c r="I153" s="145"/>
      <c r="J153" s="146"/>
      <c r="K153" s="144" t="s">
        <v>5</v>
      </c>
      <c r="L153" s="145"/>
      <c r="M153" s="146"/>
      <c r="N153" s="144" t="s">
        <v>64</v>
      </c>
      <c r="O153" s="145"/>
      <c r="P153" s="146"/>
      <c r="Q153" s="128" t="s">
        <v>81</v>
      </c>
      <c r="R153" s="129"/>
      <c r="S153" s="130"/>
      <c r="T153" s="128" t="s">
        <v>87</v>
      </c>
      <c r="U153" s="129"/>
      <c r="V153" s="130"/>
    </row>
    <row r="154" spans="1:22">
      <c r="A154" s="143"/>
      <c r="B154" s="34" t="s">
        <v>2</v>
      </c>
      <c r="C154" s="34" t="s">
        <v>35</v>
      </c>
      <c r="D154" s="70" t="s">
        <v>24</v>
      </c>
      <c r="E154" s="34" t="s">
        <v>2</v>
      </c>
      <c r="F154" s="34" t="s">
        <v>35</v>
      </c>
      <c r="G154" s="70" t="s">
        <v>24</v>
      </c>
      <c r="H154" s="34" t="s">
        <v>2</v>
      </c>
      <c r="I154" s="34" t="s">
        <v>35</v>
      </c>
      <c r="J154" s="70" t="s">
        <v>24</v>
      </c>
      <c r="K154" s="34" t="s">
        <v>2</v>
      </c>
      <c r="L154" s="34" t="s">
        <v>35</v>
      </c>
      <c r="M154" s="70" t="s">
        <v>24</v>
      </c>
      <c r="N154" s="34" t="s">
        <v>2</v>
      </c>
      <c r="O154" s="34" t="s">
        <v>35</v>
      </c>
      <c r="P154" s="70" t="s">
        <v>24</v>
      </c>
      <c r="Q154" s="34" t="s">
        <v>2</v>
      </c>
      <c r="R154" s="34" t="s">
        <v>35</v>
      </c>
      <c r="S154" s="70" t="s">
        <v>24</v>
      </c>
      <c r="T154" s="111" t="s">
        <v>2</v>
      </c>
      <c r="U154" s="111" t="s">
        <v>35</v>
      </c>
      <c r="V154" s="111" t="s">
        <v>24</v>
      </c>
    </row>
    <row r="155" spans="1:22">
      <c r="A155" s="50" t="s">
        <v>14</v>
      </c>
      <c r="B155" s="34"/>
      <c r="C155" s="34">
        <v>0</v>
      </c>
      <c r="D155" s="34"/>
      <c r="E155" s="34"/>
      <c r="F155" s="34">
        <v>11</v>
      </c>
      <c r="G155" s="34"/>
      <c r="H155" s="34"/>
      <c r="I155" s="34">
        <v>11</v>
      </c>
      <c r="J155" s="34"/>
      <c r="K155" s="34"/>
      <c r="L155" s="34">
        <v>8</v>
      </c>
      <c r="M155" s="34"/>
      <c r="N155" s="34"/>
      <c r="O155" s="34">
        <v>11</v>
      </c>
      <c r="P155" s="34"/>
      <c r="Q155" s="52">
        <v>56627</v>
      </c>
      <c r="R155" s="57">
        <v>10</v>
      </c>
      <c r="S155" s="69">
        <f>R155*100000/Q155</f>
        <v>17.659420417821888</v>
      </c>
      <c r="T155" s="52">
        <v>56651</v>
      </c>
      <c r="U155" s="57">
        <v>3</v>
      </c>
      <c r="V155" s="69">
        <f>U155*100000/T155</f>
        <v>5.2955817196519037</v>
      </c>
    </row>
    <row r="156" spans="1:22">
      <c r="A156" s="50" t="s">
        <v>15</v>
      </c>
      <c r="B156" s="34"/>
      <c r="C156" s="34">
        <v>6</v>
      </c>
      <c r="D156" s="34"/>
      <c r="E156" s="34"/>
      <c r="F156" s="34">
        <v>11</v>
      </c>
      <c r="G156" s="34"/>
      <c r="H156" s="34"/>
      <c r="I156" s="34">
        <v>6</v>
      </c>
      <c r="J156" s="34"/>
      <c r="K156" s="34"/>
      <c r="L156" s="34">
        <v>13</v>
      </c>
      <c r="M156" s="34"/>
      <c r="N156" s="34"/>
      <c r="O156" s="34">
        <v>11</v>
      </c>
      <c r="P156" s="34"/>
      <c r="Q156" s="52">
        <v>43803</v>
      </c>
      <c r="R156" s="57">
        <v>10</v>
      </c>
      <c r="S156" s="69">
        <f t="shared" ref="S156:S163" si="38">R156*100000/Q156</f>
        <v>22.829486564847155</v>
      </c>
      <c r="T156" s="52">
        <v>43810</v>
      </c>
      <c r="U156" s="57">
        <v>2</v>
      </c>
      <c r="V156" s="69">
        <f t="shared" ref="V156:V163" si="39">U156*100000/T156</f>
        <v>4.5651677699155444</v>
      </c>
    </row>
    <row r="157" spans="1:22">
      <c r="A157" s="50" t="s">
        <v>16</v>
      </c>
      <c r="B157" s="34"/>
      <c r="C157" s="34">
        <v>5</v>
      </c>
      <c r="D157" s="34"/>
      <c r="E157" s="34"/>
      <c r="F157" s="34">
        <v>2</v>
      </c>
      <c r="G157" s="34"/>
      <c r="H157" s="34"/>
      <c r="I157" s="34">
        <v>12</v>
      </c>
      <c r="J157" s="34"/>
      <c r="K157" s="34"/>
      <c r="L157" s="34">
        <v>9</v>
      </c>
      <c r="M157" s="34"/>
      <c r="N157" s="34"/>
      <c r="O157" s="34">
        <v>7</v>
      </c>
      <c r="P157" s="34"/>
      <c r="Q157" s="52">
        <v>31893</v>
      </c>
      <c r="R157" s="57">
        <v>6</v>
      </c>
      <c r="S157" s="69">
        <f t="shared" si="38"/>
        <v>18.81290565327815</v>
      </c>
      <c r="T157" s="52">
        <v>31934</v>
      </c>
      <c r="U157" s="57">
        <v>2</v>
      </c>
      <c r="V157" s="69">
        <f t="shared" si="39"/>
        <v>6.262917266862905</v>
      </c>
    </row>
    <row r="158" spans="1:22">
      <c r="A158" s="50" t="s">
        <v>17</v>
      </c>
      <c r="B158" s="42"/>
      <c r="C158" s="42">
        <v>10</v>
      </c>
      <c r="D158" s="35"/>
      <c r="E158" s="42"/>
      <c r="F158" s="42">
        <v>9</v>
      </c>
      <c r="G158" s="35"/>
      <c r="H158" s="42"/>
      <c r="I158" s="42">
        <v>5</v>
      </c>
      <c r="J158" s="35"/>
      <c r="K158" s="42"/>
      <c r="L158" s="42">
        <v>6</v>
      </c>
      <c r="M158" s="35"/>
      <c r="N158" s="42"/>
      <c r="O158" s="42">
        <v>10</v>
      </c>
      <c r="P158" s="35"/>
      <c r="Q158" s="52">
        <v>57945</v>
      </c>
      <c r="R158" s="57">
        <v>13</v>
      </c>
      <c r="S158" s="69">
        <f t="shared" si="38"/>
        <v>22.435067736646822</v>
      </c>
      <c r="T158" s="52">
        <v>57887</v>
      </c>
      <c r="U158" s="57">
        <v>1</v>
      </c>
      <c r="V158" s="69">
        <f t="shared" si="39"/>
        <v>1.727503584569938</v>
      </c>
    </row>
    <row r="159" spans="1:22">
      <c r="A159" s="50" t="s">
        <v>18</v>
      </c>
      <c r="B159" s="42"/>
      <c r="C159" s="34">
        <v>2</v>
      </c>
      <c r="D159" s="35"/>
      <c r="E159" s="42"/>
      <c r="F159" s="34">
        <v>2</v>
      </c>
      <c r="G159" s="35"/>
      <c r="H159" s="42"/>
      <c r="I159" s="34">
        <v>1</v>
      </c>
      <c r="J159" s="35"/>
      <c r="K159" s="42"/>
      <c r="L159" s="34">
        <v>4</v>
      </c>
      <c r="M159" s="35"/>
      <c r="N159" s="42"/>
      <c r="O159" s="34">
        <v>1</v>
      </c>
      <c r="P159" s="35"/>
      <c r="Q159" s="52">
        <v>9287</v>
      </c>
      <c r="R159" s="57">
        <v>3</v>
      </c>
      <c r="S159" s="69">
        <f t="shared" si="38"/>
        <v>32.303219554215573</v>
      </c>
      <c r="T159" s="52">
        <v>9243</v>
      </c>
      <c r="U159" s="57">
        <v>0</v>
      </c>
      <c r="V159" s="69">
        <f t="shared" si="39"/>
        <v>0</v>
      </c>
    </row>
    <row r="160" spans="1:22">
      <c r="A160" s="50" t="s">
        <v>19</v>
      </c>
      <c r="B160" s="42"/>
      <c r="C160" s="34">
        <v>6</v>
      </c>
      <c r="D160" s="35"/>
      <c r="E160" s="42"/>
      <c r="F160" s="34">
        <v>14</v>
      </c>
      <c r="G160" s="35"/>
      <c r="H160" s="42"/>
      <c r="I160" s="34">
        <v>18</v>
      </c>
      <c r="J160" s="35"/>
      <c r="K160" s="42"/>
      <c r="L160" s="34">
        <v>23</v>
      </c>
      <c r="M160" s="35"/>
      <c r="N160" s="42"/>
      <c r="O160" s="34">
        <v>14</v>
      </c>
      <c r="P160" s="35"/>
      <c r="Q160" s="52">
        <v>53143</v>
      </c>
      <c r="R160" s="57">
        <v>14</v>
      </c>
      <c r="S160" s="69">
        <f t="shared" si="38"/>
        <v>26.344015204260202</v>
      </c>
      <c r="T160" s="52">
        <v>53462</v>
      </c>
      <c r="U160" s="57">
        <v>2</v>
      </c>
      <c r="V160" s="69">
        <f t="shared" si="39"/>
        <v>3.7409748980584339</v>
      </c>
    </row>
    <row r="161" spans="1:22">
      <c r="A161" s="50" t="s">
        <v>20</v>
      </c>
      <c r="B161" s="42"/>
      <c r="C161" s="34">
        <v>7</v>
      </c>
      <c r="D161" s="35"/>
      <c r="E161" s="42"/>
      <c r="F161" s="34">
        <v>8</v>
      </c>
      <c r="G161" s="35"/>
      <c r="H161" s="42"/>
      <c r="I161" s="34">
        <v>9</v>
      </c>
      <c r="J161" s="35"/>
      <c r="K161" s="42"/>
      <c r="L161" s="34">
        <v>20</v>
      </c>
      <c r="M161" s="35"/>
      <c r="N161" s="42"/>
      <c r="O161" s="34">
        <v>16</v>
      </c>
      <c r="P161" s="35"/>
      <c r="Q161" s="52">
        <v>55097</v>
      </c>
      <c r="R161" s="57">
        <v>9</v>
      </c>
      <c r="S161" s="69">
        <f t="shared" si="38"/>
        <v>16.334827667568106</v>
      </c>
      <c r="T161" s="52">
        <v>55378</v>
      </c>
      <c r="U161" s="57">
        <v>5</v>
      </c>
      <c r="V161" s="69">
        <f t="shared" si="39"/>
        <v>9.0288562244934809</v>
      </c>
    </row>
    <row r="162" spans="1:22">
      <c r="A162" s="50" t="s">
        <v>21</v>
      </c>
      <c r="B162" s="42"/>
      <c r="C162" s="34">
        <v>1</v>
      </c>
      <c r="D162" s="35"/>
      <c r="E162" s="42"/>
      <c r="F162" s="34">
        <v>4</v>
      </c>
      <c r="G162" s="35"/>
      <c r="H162" s="42"/>
      <c r="I162" s="34">
        <v>4</v>
      </c>
      <c r="J162" s="35"/>
      <c r="K162" s="42"/>
      <c r="L162" s="34">
        <v>5</v>
      </c>
      <c r="M162" s="35"/>
      <c r="N162" s="42"/>
      <c r="O162" s="34">
        <v>2</v>
      </c>
      <c r="P162" s="35"/>
      <c r="Q162" s="52">
        <v>21741</v>
      </c>
      <c r="R162" s="57">
        <v>3</v>
      </c>
      <c r="S162" s="69">
        <f t="shared" si="38"/>
        <v>13.798813302056024</v>
      </c>
      <c r="T162" s="52">
        <v>21814</v>
      </c>
      <c r="U162" s="57">
        <v>1</v>
      </c>
      <c r="V162" s="69">
        <f t="shared" si="39"/>
        <v>4.5842119739616756</v>
      </c>
    </row>
    <row r="163" spans="1:22">
      <c r="A163" s="54" t="s">
        <v>22</v>
      </c>
      <c r="B163" s="42"/>
      <c r="C163" s="42">
        <f>SUM(C155:C162)</f>
        <v>37</v>
      </c>
      <c r="D163" s="35">
        <f>C163*100000/E152</f>
        <v>11.284926083734151</v>
      </c>
      <c r="E163" s="42"/>
      <c r="F163" s="42">
        <f>SUM(F155:F162)</f>
        <v>61</v>
      </c>
      <c r="G163" s="35">
        <f>F163*100000/H152</f>
        <v>18.599885961354925</v>
      </c>
      <c r="H163" s="42"/>
      <c r="I163" s="42">
        <f>SUM(I155:I162)</f>
        <v>66</v>
      </c>
      <c r="J163" s="35">
        <f>I163*100000/K152</f>
        <v>20.119865623685349</v>
      </c>
      <c r="K163" s="42"/>
      <c r="L163" s="42">
        <f>SUM(L155:L162)</f>
        <v>88</v>
      </c>
      <c r="M163" s="35">
        <f>L163*100000/N152</f>
        <v>26.751785985712115</v>
      </c>
      <c r="N163" s="42"/>
      <c r="O163" s="42">
        <f>SUM(O155:O162)</f>
        <v>72</v>
      </c>
      <c r="P163" s="35">
        <f>O163*100000/Q152</f>
        <v>21.84890269955331</v>
      </c>
      <c r="Q163" s="47">
        <f>SUM(Q155:Q162)</f>
        <v>329536</v>
      </c>
      <c r="R163" s="78">
        <f>SUM(R155:R162)</f>
        <v>68</v>
      </c>
      <c r="S163" s="119">
        <f t="shared" si="38"/>
        <v>20.635074771800351</v>
      </c>
      <c r="T163" s="47">
        <f>SUM(T155:T162)</f>
        <v>330179</v>
      </c>
      <c r="U163" s="78">
        <f>SUM(U155:U162)</f>
        <v>16</v>
      </c>
      <c r="V163" s="119">
        <f t="shared" si="39"/>
        <v>4.8458563385315241</v>
      </c>
    </row>
    <row r="164" spans="1:22" s="56" customFormat="1" ht="26.25">
      <c r="A164" s="141" t="s">
        <v>38</v>
      </c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</row>
    <row r="165" spans="1:22">
      <c r="A165" s="142" t="s">
        <v>13</v>
      </c>
      <c r="B165" s="144" t="s">
        <v>12</v>
      </c>
      <c r="C165" s="145"/>
      <c r="D165" s="146"/>
      <c r="E165" s="144" t="s">
        <v>11</v>
      </c>
      <c r="F165" s="145"/>
      <c r="G165" s="146"/>
      <c r="H165" s="144" t="s">
        <v>10</v>
      </c>
      <c r="I165" s="145"/>
      <c r="J165" s="146"/>
      <c r="K165" s="144" t="s">
        <v>1</v>
      </c>
      <c r="L165" s="145"/>
      <c r="M165" s="146"/>
      <c r="N165" s="144" t="s">
        <v>5</v>
      </c>
      <c r="O165" s="145"/>
      <c r="P165" s="146"/>
      <c r="Q165" s="128" t="s">
        <v>59</v>
      </c>
      <c r="R165" s="129"/>
      <c r="S165" s="130"/>
      <c r="T165" s="128" t="s">
        <v>59</v>
      </c>
      <c r="U165" s="129"/>
      <c r="V165" s="130"/>
    </row>
    <row r="166" spans="1:22">
      <c r="A166" s="143"/>
      <c r="B166" s="70" t="s">
        <v>2</v>
      </c>
      <c r="C166" s="70" t="s">
        <v>35</v>
      </c>
      <c r="D166" s="70" t="s">
        <v>27</v>
      </c>
      <c r="E166" s="70" t="s">
        <v>2</v>
      </c>
      <c r="F166" s="70" t="s">
        <v>35</v>
      </c>
      <c r="G166" s="70" t="s">
        <v>27</v>
      </c>
      <c r="H166" s="70" t="s">
        <v>2</v>
      </c>
      <c r="I166" s="70" t="s">
        <v>35</v>
      </c>
      <c r="J166" s="70" t="s">
        <v>27</v>
      </c>
      <c r="K166" s="70" t="s">
        <v>2</v>
      </c>
      <c r="L166" s="70" t="s">
        <v>35</v>
      </c>
      <c r="M166" s="70" t="s">
        <v>27</v>
      </c>
      <c r="N166" s="70" t="s">
        <v>2</v>
      </c>
      <c r="O166" s="70" t="s">
        <v>35</v>
      </c>
      <c r="P166" s="70" t="s">
        <v>27</v>
      </c>
      <c r="Q166" s="70" t="s">
        <v>2</v>
      </c>
      <c r="R166" s="70" t="s">
        <v>35</v>
      </c>
      <c r="S166" s="70" t="s">
        <v>27</v>
      </c>
      <c r="T166" s="111" t="s">
        <v>2</v>
      </c>
      <c r="U166" s="111" t="s">
        <v>35</v>
      </c>
      <c r="V166" s="111" t="s">
        <v>27</v>
      </c>
    </row>
    <row r="167" spans="1:22">
      <c r="A167" s="50" t="s">
        <v>14</v>
      </c>
      <c r="B167" s="62"/>
      <c r="C167" s="62">
        <v>9</v>
      </c>
      <c r="D167" s="62"/>
      <c r="E167" s="62"/>
      <c r="F167" s="62">
        <v>5</v>
      </c>
      <c r="G167" s="62"/>
      <c r="H167" s="62"/>
      <c r="I167" s="62">
        <v>3</v>
      </c>
      <c r="J167" s="62"/>
      <c r="K167" s="62"/>
      <c r="L167" s="62"/>
      <c r="M167" s="62"/>
      <c r="N167" s="67">
        <v>51330</v>
      </c>
      <c r="O167" s="67">
        <v>7</v>
      </c>
      <c r="P167" s="68">
        <f>O167*100000/N167</f>
        <v>13.637249172024157</v>
      </c>
      <c r="Q167" s="52">
        <v>56627</v>
      </c>
      <c r="R167" s="34"/>
      <c r="S167" s="68"/>
      <c r="T167" s="52">
        <v>56651</v>
      </c>
      <c r="U167" s="111"/>
      <c r="V167" s="68"/>
    </row>
    <row r="168" spans="1:22">
      <c r="A168" s="50" t="s">
        <v>15</v>
      </c>
      <c r="B168" s="62"/>
      <c r="C168" s="62">
        <v>6</v>
      </c>
      <c r="D168" s="62"/>
      <c r="E168" s="62"/>
      <c r="F168" s="62">
        <v>10</v>
      </c>
      <c r="G168" s="62"/>
      <c r="H168" s="62"/>
      <c r="I168" s="62">
        <v>3</v>
      </c>
      <c r="J168" s="62"/>
      <c r="K168" s="62"/>
      <c r="L168" s="62"/>
      <c r="M168" s="62"/>
      <c r="N168" s="67">
        <v>43651</v>
      </c>
      <c r="O168" s="67">
        <v>8</v>
      </c>
      <c r="P168" s="68">
        <f t="shared" ref="P168:P175" si="40">O168*100000/N168</f>
        <v>18.327186089665759</v>
      </c>
      <c r="Q168" s="52">
        <v>43803</v>
      </c>
      <c r="R168" s="34"/>
      <c r="S168" s="68"/>
      <c r="T168" s="52">
        <v>43810</v>
      </c>
      <c r="U168" s="111"/>
      <c r="V168" s="68"/>
    </row>
    <row r="169" spans="1:22">
      <c r="A169" s="50" t="s">
        <v>16</v>
      </c>
      <c r="B169" s="62"/>
      <c r="C169" s="62">
        <v>3</v>
      </c>
      <c r="D169" s="62"/>
      <c r="E169" s="62"/>
      <c r="F169" s="62">
        <v>3</v>
      </c>
      <c r="G169" s="62"/>
      <c r="H169" s="62"/>
      <c r="I169" s="62">
        <v>5</v>
      </c>
      <c r="J169" s="62"/>
      <c r="K169" s="62"/>
      <c r="L169" s="62"/>
      <c r="M169" s="62"/>
      <c r="N169" s="42">
        <v>31785</v>
      </c>
      <c r="O169" s="67">
        <v>5</v>
      </c>
      <c r="P169" s="68">
        <f t="shared" si="40"/>
        <v>15.730690577316345</v>
      </c>
      <c r="Q169" s="52">
        <v>31893</v>
      </c>
      <c r="R169" s="34"/>
      <c r="S169" s="68"/>
      <c r="T169" s="52">
        <v>31934</v>
      </c>
      <c r="U169" s="111"/>
      <c r="V169" s="68"/>
    </row>
    <row r="170" spans="1:22">
      <c r="A170" s="50" t="s">
        <v>17</v>
      </c>
      <c r="B170" s="42"/>
      <c r="C170" s="42">
        <v>10</v>
      </c>
      <c r="D170" s="35"/>
      <c r="E170" s="42"/>
      <c r="F170" s="42">
        <v>9</v>
      </c>
      <c r="G170" s="35"/>
      <c r="H170" s="42"/>
      <c r="I170" s="42">
        <v>4</v>
      </c>
      <c r="J170" s="35"/>
      <c r="K170" s="42"/>
      <c r="L170" s="42"/>
      <c r="M170" s="35"/>
      <c r="N170" s="67">
        <v>57978</v>
      </c>
      <c r="O170" s="42">
        <v>5</v>
      </c>
      <c r="P170" s="68">
        <f t="shared" si="40"/>
        <v>8.6239608127220677</v>
      </c>
      <c r="Q170" s="52">
        <v>57945</v>
      </c>
      <c r="R170" s="42"/>
      <c r="S170" s="68"/>
      <c r="T170" s="52">
        <v>57887</v>
      </c>
      <c r="U170" s="42"/>
      <c r="V170" s="68"/>
    </row>
    <row r="171" spans="1:22">
      <c r="A171" s="50" t="s">
        <v>18</v>
      </c>
      <c r="B171" s="42"/>
      <c r="C171" s="62">
        <v>1</v>
      </c>
      <c r="D171" s="35"/>
      <c r="E171" s="42"/>
      <c r="F171" s="62">
        <v>1</v>
      </c>
      <c r="G171" s="35"/>
      <c r="H171" s="42"/>
      <c r="I171" s="62">
        <v>6</v>
      </c>
      <c r="J171" s="35"/>
      <c r="K171" s="42"/>
      <c r="L171" s="62"/>
      <c r="M171" s="35"/>
      <c r="N171" s="67">
        <v>14746</v>
      </c>
      <c r="O171" s="67">
        <v>2</v>
      </c>
      <c r="P171" s="68">
        <f t="shared" si="40"/>
        <v>13.563000135630002</v>
      </c>
      <c r="Q171" s="52">
        <v>9287</v>
      </c>
      <c r="R171" s="34"/>
      <c r="S171" s="68"/>
      <c r="T171" s="52">
        <v>9243</v>
      </c>
      <c r="U171" s="111"/>
      <c r="V171" s="68"/>
    </row>
    <row r="172" spans="1:22">
      <c r="A172" s="50" t="s">
        <v>19</v>
      </c>
      <c r="B172" s="42"/>
      <c r="C172" s="62">
        <v>7</v>
      </c>
      <c r="D172" s="35"/>
      <c r="E172" s="42"/>
      <c r="F172" s="62">
        <v>10</v>
      </c>
      <c r="G172" s="35"/>
      <c r="H172" s="42"/>
      <c r="I172" s="62">
        <v>6</v>
      </c>
      <c r="J172" s="35"/>
      <c r="K172" s="42"/>
      <c r="L172" s="62"/>
      <c r="M172" s="35"/>
      <c r="N172" s="67">
        <v>53013</v>
      </c>
      <c r="O172" s="67">
        <v>12</v>
      </c>
      <c r="P172" s="68">
        <f t="shared" si="40"/>
        <v>22.635957218040858</v>
      </c>
      <c r="Q172" s="52">
        <v>53143</v>
      </c>
      <c r="R172" s="34"/>
      <c r="S172" s="68"/>
      <c r="T172" s="52">
        <v>53462</v>
      </c>
      <c r="U172" s="111"/>
      <c r="V172" s="68"/>
    </row>
    <row r="173" spans="1:22">
      <c r="A173" s="50" t="s">
        <v>20</v>
      </c>
      <c r="B173" s="42"/>
      <c r="C173" s="62">
        <v>9</v>
      </c>
      <c r="D173" s="35"/>
      <c r="E173" s="42"/>
      <c r="F173" s="62">
        <v>6</v>
      </c>
      <c r="G173" s="35"/>
      <c r="H173" s="42"/>
      <c r="I173" s="62">
        <v>1</v>
      </c>
      <c r="J173" s="35"/>
      <c r="K173" s="42"/>
      <c r="L173" s="62"/>
      <c r="M173" s="35"/>
      <c r="N173" s="67">
        <v>54771</v>
      </c>
      <c r="O173" s="67">
        <v>12</v>
      </c>
      <c r="P173" s="68">
        <f t="shared" si="40"/>
        <v>21.90940461192967</v>
      </c>
      <c r="Q173" s="52">
        <v>55097</v>
      </c>
      <c r="R173" s="34"/>
      <c r="S173" s="68"/>
      <c r="T173" s="52">
        <v>55378</v>
      </c>
      <c r="U173" s="111"/>
      <c r="V173" s="68"/>
    </row>
    <row r="174" spans="1:22">
      <c r="A174" s="50" t="s">
        <v>21</v>
      </c>
      <c r="B174" s="42"/>
      <c r="C174" s="62">
        <v>3</v>
      </c>
      <c r="D174" s="35"/>
      <c r="E174" s="42"/>
      <c r="F174" s="62">
        <v>0</v>
      </c>
      <c r="G174" s="35"/>
      <c r="H174" s="42"/>
      <c r="I174" s="62">
        <v>2</v>
      </c>
      <c r="J174" s="35"/>
      <c r="K174" s="42"/>
      <c r="L174" s="62"/>
      <c r="M174" s="35"/>
      <c r="N174" s="67">
        <v>21676</v>
      </c>
      <c r="O174" s="67">
        <v>3</v>
      </c>
      <c r="P174" s="68">
        <f t="shared" si="40"/>
        <v>13.840191917327921</v>
      </c>
      <c r="Q174" s="52">
        <v>21741</v>
      </c>
      <c r="R174" s="34"/>
      <c r="S174" s="68"/>
      <c r="T174" s="52">
        <v>21814</v>
      </c>
      <c r="U174" s="111"/>
      <c r="V174" s="68"/>
    </row>
    <row r="175" spans="1:22">
      <c r="A175" s="54" t="s">
        <v>22</v>
      </c>
      <c r="B175" s="42"/>
      <c r="C175" s="42">
        <f>SUM(C167:C174)</f>
        <v>48</v>
      </c>
      <c r="D175" s="35">
        <f>C175*100000/B152</f>
        <v>14.652640833246842</v>
      </c>
      <c r="E175" s="42"/>
      <c r="F175" s="42">
        <f>SUM(F167:F174)</f>
        <v>44</v>
      </c>
      <c r="G175" s="35">
        <f>F175*100000/E152</f>
        <v>13.419912099575749</v>
      </c>
      <c r="H175" s="42"/>
      <c r="I175" s="42">
        <f>SUM(I167:I174)</f>
        <v>30</v>
      </c>
      <c r="J175" s="35">
        <f>I175*100000/H152</f>
        <v>9.1474848990270132</v>
      </c>
      <c r="K175" s="42"/>
      <c r="L175" s="42">
        <v>48</v>
      </c>
      <c r="M175" s="35">
        <f>L175*100000/K152</f>
        <v>14.632629544498435</v>
      </c>
      <c r="N175" s="47">
        <f>SUM(N167:N174)</f>
        <v>328950</v>
      </c>
      <c r="O175" s="42">
        <f>SUM(O167:O174)</f>
        <v>54</v>
      </c>
      <c r="P175" s="68">
        <f t="shared" si="40"/>
        <v>16.415868673050614</v>
      </c>
      <c r="Q175" s="47">
        <f>SUM(Q167:Q174)</f>
        <v>329536</v>
      </c>
      <c r="R175" s="42">
        <v>23</v>
      </c>
      <c r="S175" s="35">
        <f t="shared" ref="S175" si="41">R175*100000/Q175</f>
        <v>6.97951058457953</v>
      </c>
      <c r="T175" s="47">
        <f>SUM(T167:T174)</f>
        <v>330179</v>
      </c>
      <c r="U175" s="42">
        <v>23</v>
      </c>
      <c r="V175" s="35">
        <f t="shared" ref="V175" si="42">U175*100000/T175</f>
        <v>6.9659184866390653</v>
      </c>
    </row>
    <row r="176" spans="1:22" s="56" customFormat="1" ht="26.25">
      <c r="A176" s="134" t="s">
        <v>37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</row>
    <row r="177" spans="1:22" s="56" customFormat="1" ht="26.25">
      <c r="A177" s="72" t="s">
        <v>60</v>
      </c>
      <c r="B177" s="135">
        <v>327586</v>
      </c>
      <c r="C177" s="136"/>
      <c r="D177" s="137"/>
      <c r="E177" s="135">
        <v>327871</v>
      </c>
      <c r="F177" s="136"/>
      <c r="G177" s="137"/>
      <c r="H177" s="135">
        <v>327959</v>
      </c>
      <c r="I177" s="136"/>
      <c r="J177" s="137"/>
      <c r="K177" s="136">
        <v>328034</v>
      </c>
      <c r="L177" s="136"/>
      <c r="M177" s="136"/>
      <c r="N177" s="138">
        <v>328950</v>
      </c>
      <c r="O177" s="139"/>
      <c r="P177" s="140"/>
      <c r="Q177" s="125">
        <v>329536</v>
      </c>
      <c r="R177" s="126"/>
      <c r="S177" s="127"/>
      <c r="T177" s="125">
        <v>330179</v>
      </c>
      <c r="U177" s="126"/>
      <c r="V177" s="127"/>
    </row>
    <row r="178" spans="1:22">
      <c r="A178" s="142" t="s">
        <v>13</v>
      </c>
      <c r="B178" s="144" t="s">
        <v>11</v>
      </c>
      <c r="C178" s="145"/>
      <c r="D178" s="146"/>
      <c r="E178" s="144" t="s">
        <v>10</v>
      </c>
      <c r="F178" s="145"/>
      <c r="G178" s="146"/>
      <c r="H178" s="144" t="s">
        <v>1</v>
      </c>
      <c r="I178" s="145"/>
      <c r="J178" s="146"/>
      <c r="K178" s="144" t="s">
        <v>5</v>
      </c>
      <c r="L178" s="145"/>
      <c r="M178" s="146"/>
      <c r="N178" s="144" t="s">
        <v>64</v>
      </c>
      <c r="O178" s="145"/>
      <c r="P178" s="146"/>
      <c r="Q178" s="128" t="s">
        <v>81</v>
      </c>
      <c r="R178" s="129"/>
      <c r="S178" s="130"/>
      <c r="T178" s="128" t="s">
        <v>87</v>
      </c>
      <c r="U178" s="129"/>
      <c r="V178" s="130"/>
    </row>
    <row r="179" spans="1:22">
      <c r="A179" s="143"/>
      <c r="B179" s="34" t="s">
        <v>2</v>
      </c>
      <c r="C179" s="34" t="s">
        <v>36</v>
      </c>
      <c r="D179" s="70" t="s">
        <v>24</v>
      </c>
      <c r="E179" s="34" t="s">
        <v>2</v>
      </c>
      <c r="F179" s="34" t="s">
        <v>36</v>
      </c>
      <c r="G179" s="70" t="s">
        <v>24</v>
      </c>
      <c r="H179" s="34" t="s">
        <v>2</v>
      </c>
      <c r="I179" s="34" t="s">
        <v>36</v>
      </c>
      <c r="J179" s="70" t="s">
        <v>24</v>
      </c>
      <c r="K179" s="34" t="s">
        <v>2</v>
      </c>
      <c r="L179" s="34" t="s">
        <v>36</v>
      </c>
      <c r="M179" s="70" t="s">
        <v>24</v>
      </c>
      <c r="N179" s="34" t="s">
        <v>2</v>
      </c>
      <c r="O179" s="34" t="s">
        <v>36</v>
      </c>
      <c r="P179" s="70" t="s">
        <v>24</v>
      </c>
      <c r="Q179" s="34" t="s">
        <v>2</v>
      </c>
      <c r="R179" s="34" t="s">
        <v>36</v>
      </c>
      <c r="S179" s="70" t="s">
        <v>24</v>
      </c>
      <c r="T179" s="111" t="s">
        <v>2</v>
      </c>
      <c r="U179" s="111" t="s">
        <v>36</v>
      </c>
      <c r="V179" s="111" t="s">
        <v>24</v>
      </c>
    </row>
    <row r="180" spans="1:22">
      <c r="A180" s="50" t="s">
        <v>14</v>
      </c>
      <c r="B180" s="62"/>
      <c r="C180" s="62">
        <v>0</v>
      </c>
      <c r="D180" s="62"/>
      <c r="E180" s="62"/>
      <c r="F180" s="62">
        <v>30</v>
      </c>
      <c r="G180" s="62"/>
      <c r="H180" s="62"/>
      <c r="I180" s="62">
        <v>13</v>
      </c>
      <c r="J180" s="62"/>
      <c r="K180" s="62"/>
      <c r="L180" s="62">
        <v>12</v>
      </c>
      <c r="M180" s="62"/>
      <c r="N180" s="62"/>
      <c r="O180" s="62">
        <v>11</v>
      </c>
      <c r="P180" s="62"/>
      <c r="Q180" s="52">
        <v>56627</v>
      </c>
      <c r="R180" s="34">
        <v>16</v>
      </c>
      <c r="S180" s="68">
        <f>R180*100000/Q180</f>
        <v>28.25507266851502</v>
      </c>
      <c r="T180" s="52">
        <v>56651</v>
      </c>
      <c r="U180" s="111">
        <v>0</v>
      </c>
      <c r="V180" s="68">
        <f>U180*100000/T180</f>
        <v>0</v>
      </c>
    </row>
    <row r="181" spans="1:22">
      <c r="A181" s="50" t="s">
        <v>15</v>
      </c>
      <c r="B181" s="62"/>
      <c r="C181" s="62">
        <v>7</v>
      </c>
      <c r="D181" s="62"/>
      <c r="E181" s="62"/>
      <c r="F181" s="62">
        <v>30</v>
      </c>
      <c r="G181" s="62"/>
      <c r="H181" s="62"/>
      <c r="I181" s="62">
        <v>12</v>
      </c>
      <c r="J181" s="62"/>
      <c r="K181" s="62"/>
      <c r="L181" s="62">
        <v>20</v>
      </c>
      <c r="M181" s="62"/>
      <c r="N181" s="62"/>
      <c r="O181" s="62">
        <v>19</v>
      </c>
      <c r="P181" s="62"/>
      <c r="Q181" s="52">
        <v>43803</v>
      </c>
      <c r="R181" s="34">
        <v>9</v>
      </c>
      <c r="S181" s="68">
        <f t="shared" ref="S181:S188" si="43">R181*100000/Q181</f>
        <v>20.546537908362442</v>
      </c>
      <c r="T181" s="52">
        <v>43810</v>
      </c>
      <c r="U181" s="111">
        <v>2</v>
      </c>
      <c r="V181" s="68">
        <f t="shared" ref="V181:V188" si="44">U181*100000/T181</f>
        <v>4.5651677699155444</v>
      </c>
    </row>
    <row r="182" spans="1:22">
      <c r="A182" s="50" t="s">
        <v>16</v>
      </c>
      <c r="B182" s="62"/>
      <c r="C182" s="62">
        <v>5</v>
      </c>
      <c r="D182" s="62"/>
      <c r="E182" s="62"/>
      <c r="F182" s="62">
        <v>6</v>
      </c>
      <c r="G182" s="62"/>
      <c r="H182" s="62"/>
      <c r="I182" s="62">
        <v>13</v>
      </c>
      <c r="J182" s="62"/>
      <c r="K182" s="62"/>
      <c r="L182" s="62">
        <v>5</v>
      </c>
      <c r="M182" s="62"/>
      <c r="N182" s="62"/>
      <c r="O182" s="62">
        <v>5</v>
      </c>
      <c r="P182" s="62"/>
      <c r="Q182" s="52">
        <v>31893</v>
      </c>
      <c r="R182" s="34">
        <v>4</v>
      </c>
      <c r="S182" s="68">
        <f t="shared" si="43"/>
        <v>12.541937102185432</v>
      </c>
      <c r="T182" s="52">
        <v>31934</v>
      </c>
      <c r="U182" s="111">
        <v>1</v>
      </c>
      <c r="V182" s="68">
        <f t="shared" si="44"/>
        <v>3.1314586334314525</v>
      </c>
    </row>
    <row r="183" spans="1:22">
      <c r="A183" s="50" t="s">
        <v>17</v>
      </c>
      <c r="B183" s="62"/>
      <c r="C183" s="62">
        <v>7</v>
      </c>
      <c r="D183" s="62"/>
      <c r="E183" s="62"/>
      <c r="F183" s="62">
        <v>34</v>
      </c>
      <c r="G183" s="62"/>
      <c r="H183" s="62"/>
      <c r="I183" s="62">
        <v>13</v>
      </c>
      <c r="J183" s="62"/>
      <c r="K183" s="62"/>
      <c r="L183" s="62">
        <v>15</v>
      </c>
      <c r="M183" s="62"/>
      <c r="N183" s="62"/>
      <c r="O183" s="62">
        <v>6</v>
      </c>
      <c r="P183" s="62"/>
      <c r="Q183" s="52">
        <v>57945</v>
      </c>
      <c r="R183" s="34">
        <v>9</v>
      </c>
      <c r="S183" s="68">
        <f t="shared" si="43"/>
        <v>15.531969971524722</v>
      </c>
      <c r="T183" s="52">
        <v>57887</v>
      </c>
      <c r="U183" s="111">
        <v>5</v>
      </c>
      <c r="V183" s="68">
        <f t="shared" si="44"/>
        <v>8.6375179228496908</v>
      </c>
    </row>
    <row r="184" spans="1:22">
      <c r="A184" s="50" t="s">
        <v>18</v>
      </c>
      <c r="B184" s="62"/>
      <c r="C184" s="62">
        <v>0</v>
      </c>
      <c r="D184" s="62"/>
      <c r="E184" s="62"/>
      <c r="F184" s="62">
        <v>8</v>
      </c>
      <c r="G184" s="62"/>
      <c r="H184" s="62"/>
      <c r="I184" s="62">
        <v>5</v>
      </c>
      <c r="J184" s="62"/>
      <c r="K184" s="62"/>
      <c r="L184" s="62">
        <v>11</v>
      </c>
      <c r="M184" s="62"/>
      <c r="N184" s="62"/>
      <c r="O184" s="62">
        <v>3</v>
      </c>
      <c r="P184" s="62"/>
      <c r="Q184" s="52">
        <v>9287</v>
      </c>
      <c r="R184" s="34">
        <v>8</v>
      </c>
      <c r="S184" s="68">
        <f t="shared" si="43"/>
        <v>86.141918811241524</v>
      </c>
      <c r="T184" s="52">
        <v>9243</v>
      </c>
      <c r="U184" s="111">
        <v>2</v>
      </c>
      <c r="V184" s="68">
        <f t="shared" si="44"/>
        <v>21.637996321540626</v>
      </c>
    </row>
    <row r="185" spans="1:22">
      <c r="A185" s="50" t="s">
        <v>19</v>
      </c>
      <c r="B185" s="62"/>
      <c r="C185" s="62">
        <v>11</v>
      </c>
      <c r="D185" s="62"/>
      <c r="E185" s="62"/>
      <c r="F185" s="62">
        <v>18</v>
      </c>
      <c r="G185" s="62"/>
      <c r="H185" s="62"/>
      <c r="I185" s="62">
        <v>18</v>
      </c>
      <c r="J185" s="62"/>
      <c r="K185" s="62"/>
      <c r="L185" s="62">
        <v>18</v>
      </c>
      <c r="M185" s="62"/>
      <c r="N185" s="62"/>
      <c r="O185" s="62">
        <v>13</v>
      </c>
      <c r="P185" s="62"/>
      <c r="Q185" s="52">
        <v>53143</v>
      </c>
      <c r="R185" s="34">
        <v>16</v>
      </c>
      <c r="S185" s="68">
        <f t="shared" si="43"/>
        <v>30.107445947725946</v>
      </c>
      <c r="T185" s="52">
        <v>53462</v>
      </c>
      <c r="U185" s="111">
        <v>3</v>
      </c>
      <c r="V185" s="68">
        <f t="shared" si="44"/>
        <v>5.6114623470876515</v>
      </c>
    </row>
    <row r="186" spans="1:22">
      <c r="A186" s="50" t="s">
        <v>20</v>
      </c>
      <c r="B186" s="62"/>
      <c r="C186" s="62">
        <v>5</v>
      </c>
      <c r="D186" s="62"/>
      <c r="E186" s="62"/>
      <c r="F186" s="62">
        <v>31</v>
      </c>
      <c r="G186" s="62"/>
      <c r="H186" s="62"/>
      <c r="I186" s="62">
        <v>22</v>
      </c>
      <c r="J186" s="62"/>
      <c r="K186" s="62"/>
      <c r="L186" s="62">
        <v>22</v>
      </c>
      <c r="M186" s="62"/>
      <c r="N186" s="62"/>
      <c r="O186" s="62">
        <v>16</v>
      </c>
      <c r="P186" s="62"/>
      <c r="Q186" s="52">
        <v>55097</v>
      </c>
      <c r="R186" s="34">
        <v>16</v>
      </c>
      <c r="S186" s="68">
        <f t="shared" si="43"/>
        <v>29.03969363123219</v>
      </c>
      <c r="T186" s="52">
        <v>55378</v>
      </c>
      <c r="U186" s="111">
        <v>2</v>
      </c>
      <c r="V186" s="68">
        <f t="shared" si="44"/>
        <v>3.6115424897973925</v>
      </c>
    </row>
    <row r="187" spans="1:22">
      <c r="A187" s="50" t="s">
        <v>21</v>
      </c>
      <c r="B187" s="62"/>
      <c r="C187" s="62">
        <v>4</v>
      </c>
      <c r="D187" s="62"/>
      <c r="E187" s="62"/>
      <c r="F187" s="62">
        <v>17</v>
      </c>
      <c r="G187" s="62"/>
      <c r="H187" s="62"/>
      <c r="I187" s="62">
        <v>5</v>
      </c>
      <c r="J187" s="62"/>
      <c r="K187" s="62"/>
      <c r="L187" s="62">
        <v>3</v>
      </c>
      <c r="M187" s="62"/>
      <c r="N187" s="62"/>
      <c r="O187" s="62">
        <v>5</v>
      </c>
      <c r="P187" s="62"/>
      <c r="Q187" s="52">
        <v>21741</v>
      </c>
      <c r="R187" s="34">
        <v>5</v>
      </c>
      <c r="S187" s="68">
        <f t="shared" si="43"/>
        <v>22.998022170093371</v>
      </c>
      <c r="T187" s="52">
        <v>21814</v>
      </c>
      <c r="U187" s="111">
        <v>0</v>
      </c>
      <c r="V187" s="68">
        <f t="shared" si="44"/>
        <v>0</v>
      </c>
    </row>
    <row r="188" spans="1:22">
      <c r="A188" s="54" t="s">
        <v>22</v>
      </c>
      <c r="B188" s="70"/>
      <c r="C188" s="70">
        <f>SUM(C180:C187)</f>
        <v>39</v>
      </c>
      <c r="D188" s="35">
        <f>C188*100000/B177</f>
        <v>11.905270677013059</v>
      </c>
      <c r="E188" s="70"/>
      <c r="F188" s="70">
        <f>SUM(F180:F187)</f>
        <v>174</v>
      </c>
      <c r="G188" s="35">
        <f>F188*100000/E177</f>
        <v>53.069652393776821</v>
      </c>
      <c r="H188" s="70"/>
      <c r="I188" s="70">
        <f>SUM(I180:I187)</f>
        <v>101</v>
      </c>
      <c r="J188" s="35">
        <f>I188*100000/H177</f>
        <v>30.796532493390941</v>
      </c>
      <c r="K188" s="70"/>
      <c r="L188" s="70">
        <f>SUM(L180:L187)</f>
        <v>106</v>
      </c>
      <c r="M188" s="35">
        <f>L188*100000/K177</f>
        <v>32.313723577434047</v>
      </c>
      <c r="N188" s="70"/>
      <c r="O188" s="70">
        <f>SUM(O180:O187)</f>
        <v>78</v>
      </c>
      <c r="P188" s="35">
        <f>O188*100000/N177</f>
        <v>23.711810305517556</v>
      </c>
      <c r="Q188" s="47">
        <f>SUM(Q180:Q187)</f>
        <v>329536</v>
      </c>
      <c r="R188" s="70">
        <f>SUM(R180:R187)</f>
        <v>83</v>
      </c>
      <c r="S188" s="68">
        <f t="shared" si="43"/>
        <v>25.186929500873955</v>
      </c>
      <c r="T188" s="47">
        <f>SUM(T180:T187)</f>
        <v>330179</v>
      </c>
      <c r="U188" s="111">
        <f>SUM(U180:U187)</f>
        <v>15</v>
      </c>
      <c r="V188" s="68">
        <f t="shared" si="44"/>
        <v>4.5429903173733033</v>
      </c>
    </row>
    <row r="189" spans="1:22" s="56" customFormat="1" ht="26.25">
      <c r="A189" s="141" t="s">
        <v>39</v>
      </c>
      <c r="B189" s="141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</row>
    <row r="190" spans="1:22">
      <c r="A190" s="142" t="s">
        <v>13</v>
      </c>
      <c r="B190" s="144" t="s">
        <v>12</v>
      </c>
      <c r="C190" s="145"/>
      <c r="D190" s="146"/>
      <c r="E190" s="144" t="s">
        <v>11</v>
      </c>
      <c r="F190" s="145"/>
      <c r="G190" s="146"/>
      <c r="H190" s="144" t="s">
        <v>10</v>
      </c>
      <c r="I190" s="145"/>
      <c r="J190" s="146"/>
      <c r="K190" s="144" t="s">
        <v>1</v>
      </c>
      <c r="L190" s="145"/>
      <c r="M190" s="146"/>
      <c r="N190" s="144" t="s">
        <v>5</v>
      </c>
      <c r="O190" s="145"/>
      <c r="P190" s="146"/>
      <c r="Q190" s="128" t="s">
        <v>59</v>
      </c>
      <c r="R190" s="129"/>
      <c r="S190" s="130"/>
      <c r="T190" s="128" t="s">
        <v>59</v>
      </c>
      <c r="U190" s="129"/>
      <c r="V190" s="130"/>
    </row>
    <row r="191" spans="1:22">
      <c r="A191" s="143"/>
      <c r="B191" s="70" t="s">
        <v>2</v>
      </c>
      <c r="C191" s="70" t="s">
        <v>36</v>
      </c>
      <c r="D191" s="70" t="s">
        <v>27</v>
      </c>
      <c r="E191" s="70" t="s">
        <v>2</v>
      </c>
      <c r="F191" s="70" t="s">
        <v>36</v>
      </c>
      <c r="G191" s="70" t="s">
        <v>27</v>
      </c>
      <c r="H191" s="70" t="s">
        <v>2</v>
      </c>
      <c r="I191" s="70" t="s">
        <v>36</v>
      </c>
      <c r="J191" s="70" t="s">
        <v>27</v>
      </c>
      <c r="K191" s="70" t="s">
        <v>2</v>
      </c>
      <c r="L191" s="70" t="s">
        <v>36</v>
      </c>
      <c r="M191" s="70" t="s">
        <v>27</v>
      </c>
      <c r="N191" s="70" t="s">
        <v>2</v>
      </c>
      <c r="O191" s="70" t="s">
        <v>36</v>
      </c>
      <c r="P191" s="70" t="s">
        <v>27</v>
      </c>
      <c r="Q191" s="70" t="s">
        <v>2</v>
      </c>
      <c r="R191" s="70" t="s">
        <v>36</v>
      </c>
      <c r="S191" s="70" t="s">
        <v>27</v>
      </c>
      <c r="T191" s="111" t="s">
        <v>2</v>
      </c>
      <c r="U191" s="111" t="s">
        <v>36</v>
      </c>
      <c r="V191" s="111" t="s">
        <v>27</v>
      </c>
    </row>
    <row r="192" spans="1:22">
      <c r="A192" s="50" t="s">
        <v>14</v>
      </c>
      <c r="B192" s="62"/>
      <c r="C192" s="62">
        <v>0</v>
      </c>
      <c r="D192" s="62"/>
      <c r="E192" s="62"/>
      <c r="F192" s="62">
        <v>3</v>
      </c>
      <c r="G192" s="62"/>
      <c r="H192" s="62"/>
      <c r="I192" s="62">
        <v>4</v>
      </c>
      <c r="J192" s="62"/>
      <c r="K192" s="62"/>
      <c r="L192" s="62"/>
      <c r="M192" s="62"/>
      <c r="N192" s="67">
        <v>51330</v>
      </c>
      <c r="O192" s="67">
        <v>3</v>
      </c>
      <c r="P192" s="68">
        <f>O192*100000/N192</f>
        <v>5.8445353594389244</v>
      </c>
      <c r="Q192" s="52">
        <v>56627</v>
      </c>
      <c r="R192" s="34"/>
      <c r="S192" s="68"/>
      <c r="T192" s="52">
        <v>56651</v>
      </c>
      <c r="U192" s="111"/>
      <c r="V192" s="68"/>
    </row>
    <row r="193" spans="1:22">
      <c r="A193" s="50" t="s">
        <v>15</v>
      </c>
      <c r="B193" s="62"/>
      <c r="C193" s="62">
        <v>0</v>
      </c>
      <c r="D193" s="62"/>
      <c r="E193" s="62"/>
      <c r="F193" s="62">
        <v>3</v>
      </c>
      <c r="G193" s="62"/>
      <c r="H193" s="62"/>
      <c r="I193" s="62">
        <v>3</v>
      </c>
      <c r="J193" s="62"/>
      <c r="K193" s="62"/>
      <c r="L193" s="62"/>
      <c r="M193" s="62"/>
      <c r="N193" s="67">
        <v>43651</v>
      </c>
      <c r="O193" s="67">
        <v>0</v>
      </c>
      <c r="P193" s="68">
        <f t="shared" ref="P193:P200" si="45">O193*100000/N193</f>
        <v>0</v>
      </c>
      <c r="Q193" s="52">
        <v>43803</v>
      </c>
      <c r="R193" s="34"/>
      <c r="S193" s="68"/>
      <c r="T193" s="52">
        <v>43810</v>
      </c>
      <c r="U193" s="111"/>
      <c r="V193" s="68"/>
    </row>
    <row r="194" spans="1:22">
      <c r="A194" s="50" t="s">
        <v>16</v>
      </c>
      <c r="B194" s="62"/>
      <c r="C194" s="62">
        <v>2</v>
      </c>
      <c r="D194" s="62"/>
      <c r="E194" s="62"/>
      <c r="F194" s="62">
        <v>0</v>
      </c>
      <c r="G194" s="62"/>
      <c r="H194" s="62"/>
      <c r="I194" s="62">
        <v>3</v>
      </c>
      <c r="J194" s="62"/>
      <c r="K194" s="62"/>
      <c r="L194" s="62"/>
      <c r="M194" s="62"/>
      <c r="N194" s="42">
        <v>31785</v>
      </c>
      <c r="O194" s="67">
        <v>1</v>
      </c>
      <c r="P194" s="68">
        <f t="shared" si="45"/>
        <v>3.1461381154632688</v>
      </c>
      <c r="Q194" s="52">
        <v>31893</v>
      </c>
      <c r="R194" s="34"/>
      <c r="S194" s="68"/>
      <c r="T194" s="52">
        <v>31934</v>
      </c>
      <c r="U194" s="111"/>
      <c r="V194" s="68"/>
    </row>
    <row r="195" spans="1:22">
      <c r="A195" s="50" t="s">
        <v>17</v>
      </c>
      <c r="B195" s="62"/>
      <c r="C195" s="62">
        <v>2</v>
      </c>
      <c r="D195" s="62"/>
      <c r="E195" s="62"/>
      <c r="F195" s="62">
        <v>2</v>
      </c>
      <c r="G195" s="62"/>
      <c r="H195" s="62"/>
      <c r="I195" s="62">
        <v>2</v>
      </c>
      <c r="J195" s="62"/>
      <c r="K195" s="62"/>
      <c r="L195" s="62"/>
      <c r="M195" s="62"/>
      <c r="N195" s="67">
        <v>57978</v>
      </c>
      <c r="O195" s="67">
        <v>4</v>
      </c>
      <c r="P195" s="68">
        <f t="shared" si="45"/>
        <v>6.8991686501776535</v>
      </c>
      <c r="Q195" s="52">
        <v>57945</v>
      </c>
      <c r="R195" s="34"/>
      <c r="S195" s="68"/>
      <c r="T195" s="52">
        <v>57887</v>
      </c>
      <c r="U195" s="111"/>
      <c r="V195" s="68"/>
    </row>
    <row r="196" spans="1:22">
      <c r="A196" s="50" t="s">
        <v>18</v>
      </c>
      <c r="B196" s="62"/>
      <c r="C196" s="62">
        <v>1</v>
      </c>
      <c r="D196" s="62"/>
      <c r="E196" s="62"/>
      <c r="F196" s="62">
        <v>0</v>
      </c>
      <c r="G196" s="62"/>
      <c r="H196" s="62"/>
      <c r="I196" s="62">
        <v>0</v>
      </c>
      <c r="J196" s="62"/>
      <c r="K196" s="62"/>
      <c r="L196" s="62"/>
      <c r="M196" s="62"/>
      <c r="N196" s="67">
        <v>14746</v>
      </c>
      <c r="O196" s="67">
        <v>1</v>
      </c>
      <c r="P196" s="68">
        <f t="shared" si="45"/>
        <v>6.781500067815001</v>
      </c>
      <c r="Q196" s="52">
        <v>9287</v>
      </c>
      <c r="R196" s="34"/>
      <c r="S196" s="68"/>
      <c r="T196" s="52">
        <v>9243</v>
      </c>
      <c r="U196" s="111"/>
      <c r="V196" s="68"/>
    </row>
    <row r="197" spans="1:22">
      <c r="A197" s="50" t="s">
        <v>19</v>
      </c>
      <c r="B197" s="62"/>
      <c r="C197" s="62">
        <v>1</v>
      </c>
      <c r="D197" s="62"/>
      <c r="E197" s="62"/>
      <c r="F197" s="62">
        <v>2</v>
      </c>
      <c r="G197" s="62"/>
      <c r="H197" s="62"/>
      <c r="I197" s="62">
        <v>0</v>
      </c>
      <c r="J197" s="62"/>
      <c r="K197" s="62"/>
      <c r="L197" s="62"/>
      <c r="M197" s="62"/>
      <c r="N197" s="67">
        <v>53013</v>
      </c>
      <c r="O197" s="67">
        <v>4</v>
      </c>
      <c r="P197" s="68">
        <f t="shared" si="45"/>
        <v>7.5453190726802859</v>
      </c>
      <c r="Q197" s="52">
        <v>53143</v>
      </c>
      <c r="R197" s="34"/>
      <c r="S197" s="68"/>
      <c r="T197" s="52">
        <v>53462</v>
      </c>
      <c r="U197" s="111"/>
      <c r="V197" s="68"/>
    </row>
    <row r="198" spans="1:22">
      <c r="A198" s="50" t="s">
        <v>20</v>
      </c>
      <c r="B198" s="62"/>
      <c r="C198" s="62">
        <v>0</v>
      </c>
      <c r="D198" s="62"/>
      <c r="E198" s="62"/>
      <c r="F198" s="62">
        <v>0</v>
      </c>
      <c r="G198" s="62"/>
      <c r="H198" s="62"/>
      <c r="I198" s="62">
        <v>5</v>
      </c>
      <c r="J198" s="62"/>
      <c r="K198" s="62"/>
      <c r="L198" s="62"/>
      <c r="M198" s="62"/>
      <c r="N198" s="67">
        <v>54771</v>
      </c>
      <c r="O198" s="67">
        <v>3</v>
      </c>
      <c r="P198" s="68">
        <f t="shared" si="45"/>
        <v>5.4773511529824175</v>
      </c>
      <c r="Q198" s="52">
        <v>55097</v>
      </c>
      <c r="R198" s="34"/>
      <c r="S198" s="68"/>
      <c r="T198" s="52">
        <v>55378</v>
      </c>
      <c r="U198" s="111"/>
      <c r="V198" s="68"/>
    </row>
    <row r="199" spans="1:22">
      <c r="A199" s="50" t="s">
        <v>21</v>
      </c>
      <c r="B199" s="62"/>
      <c r="C199" s="62">
        <v>1</v>
      </c>
      <c r="D199" s="62"/>
      <c r="E199" s="62"/>
      <c r="F199" s="62">
        <v>1</v>
      </c>
      <c r="G199" s="62"/>
      <c r="H199" s="62"/>
      <c r="I199" s="62">
        <v>0</v>
      </c>
      <c r="J199" s="62"/>
      <c r="K199" s="62"/>
      <c r="L199" s="62"/>
      <c r="M199" s="62"/>
      <c r="N199" s="67">
        <v>21676</v>
      </c>
      <c r="O199" s="67">
        <v>2</v>
      </c>
      <c r="P199" s="68">
        <f t="shared" si="45"/>
        <v>9.2267946115519468</v>
      </c>
      <c r="Q199" s="52">
        <v>21741</v>
      </c>
      <c r="R199" s="34"/>
      <c r="S199" s="68"/>
      <c r="T199" s="52">
        <v>21814</v>
      </c>
      <c r="U199" s="111"/>
      <c r="V199" s="68"/>
    </row>
    <row r="200" spans="1:22">
      <c r="A200" s="54" t="s">
        <v>22</v>
      </c>
      <c r="B200" s="70"/>
      <c r="C200" s="70">
        <f>SUM(C192:C199)</f>
        <v>7</v>
      </c>
      <c r="D200" s="35">
        <f>C200*100000/B177</f>
        <v>2.1368434548484978</v>
      </c>
      <c r="E200" s="70"/>
      <c r="F200" s="70">
        <f>SUM(F192:F199)</f>
        <v>11</v>
      </c>
      <c r="G200" s="35">
        <f>F200*100000/E177</f>
        <v>3.3549780248939371</v>
      </c>
      <c r="H200" s="70"/>
      <c r="I200" s="70">
        <f>SUM(I192:I199)</f>
        <v>17</v>
      </c>
      <c r="J200" s="35">
        <f>I200*100000/H177</f>
        <v>5.1835747761153073</v>
      </c>
      <c r="K200" s="50"/>
      <c r="L200" s="70">
        <v>13</v>
      </c>
      <c r="M200" s="35">
        <f>L200*100000/K177</f>
        <v>3.9630038349683265</v>
      </c>
      <c r="N200" s="47">
        <f>SUM(N192:N199)</f>
        <v>328950</v>
      </c>
      <c r="O200" s="70">
        <f>SUM(O192:O199)</f>
        <v>18</v>
      </c>
      <c r="P200" s="68">
        <f t="shared" si="45"/>
        <v>5.4719562243502056</v>
      </c>
      <c r="Q200" s="47">
        <f>SUM(Q192:Q199)</f>
        <v>329536</v>
      </c>
      <c r="R200" s="70">
        <v>9</v>
      </c>
      <c r="S200" s="35">
        <f t="shared" ref="S200" si="46">R200*100000/Q200</f>
        <v>2.7311128374441638</v>
      </c>
      <c r="T200" s="47">
        <f>SUM(T192:T199)</f>
        <v>330179</v>
      </c>
      <c r="U200" s="111">
        <v>9</v>
      </c>
      <c r="V200" s="35">
        <f t="shared" ref="V200" si="47">U200*100000/T200</f>
        <v>2.725794190423982</v>
      </c>
    </row>
    <row r="201" spans="1:22" s="56" customFormat="1" ht="26.25">
      <c r="A201" s="134" t="s">
        <v>40</v>
      </c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</row>
    <row r="202" spans="1:22" s="56" customFormat="1" ht="26.25">
      <c r="A202" s="72" t="s">
        <v>60</v>
      </c>
      <c r="B202" s="135">
        <v>327586</v>
      </c>
      <c r="C202" s="136"/>
      <c r="D202" s="137"/>
      <c r="E202" s="135">
        <v>327871</v>
      </c>
      <c r="F202" s="136"/>
      <c r="G202" s="137"/>
      <c r="H202" s="135">
        <v>327959</v>
      </c>
      <c r="I202" s="136"/>
      <c r="J202" s="137"/>
      <c r="K202" s="136">
        <v>328034</v>
      </c>
      <c r="L202" s="136"/>
      <c r="M202" s="136"/>
      <c r="N202" s="138">
        <v>328950</v>
      </c>
      <c r="O202" s="139"/>
      <c r="P202" s="140"/>
      <c r="Q202" s="125">
        <v>329536</v>
      </c>
      <c r="R202" s="126"/>
      <c r="S202" s="127"/>
      <c r="T202" s="125">
        <v>330179</v>
      </c>
      <c r="U202" s="126"/>
      <c r="V202" s="127"/>
    </row>
    <row r="203" spans="1:22">
      <c r="A203" s="142" t="s">
        <v>13</v>
      </c>
      <c r="B203" s="144" t="s">
        <v>11</v>
      </c>
      <c r="C203" s="145"/>
      <c r="D203" s="146"/>
      <c r="E203" s="144" t="s">
        <v>10</v>
      </c>
      <c r="F203" s="145"/>
      <c r="G203" s="146"/>
      <c r="H203" s="144" t="s">
        <v>1</v>
      </c>
      <c r="I203" s="145"/>
      <c r="J203" s="146"/>
      <c r="K203" s="144" t="s">
        <v>5</v>
      </c>
      <c r="L203" s="145"/>
      <c r="M203" s="146"/>
      <c r="N203" s="144" t="s">
        <v>64</v>
      </c>
      <c r="O203" s="145"/>
      <c r="P203" s="146"/>
      <c r="Q203" s="128" t="s">
        <v>82</v>
      </c>
      <c r="R203" s="129"/>
      <c r="S203" s="130"/>
      <c r="T203" s="128" t="s">
        <v>87</v>
      </c>
      <c r="U203" s="129"/>
      <c r="V203" s="130"/>
    </row>
    <row r="204" spans="1:22">
      <c r="A204" s="143"/>
      <c r="B204" s="34" t="s">
        <v>2</v>
      </c>
      <c r="C204" s="34" t="s">
        <v>41</v>
      </c>
      <c r="D204" s="70" t="s">
        <v>24</v>
      </c>
      <c r="E204" s="34" t="s">
        <v>2</v>
      </c>
      <c r="F204" s="34" t="s">
        <v>41</v>
      </c>
      <c r="G204" s="70" t="s">
        <v>24</v>
      </c>
      <c r="H204" s="34" t="s">
        <v>2</v>
      </c>
      <c r="I204" s="34" t="s">
        <v>41</v>
      </c>
      <c r="J204" s="70" t="s">
        <v>24</v>
      </c>
      <c r="K204" s="34" t="s">
        <v>2</v>
      </c>
      <c r="L204" s="34" t="s">
        <v>41</v>
      </c>
      <c r="M204" s="70" t="s">
        <v>24</v>
      </c>
      <c r="N204" s="34" t="s">
        <v>2</v>
      </c>
      <c r="O204" s="34" t="s">
        <v>41</v>
      </c>
      <c r="P204" s="70" t="s">
        <v>24</v>
      </c>
      <c r="Q204" s="34" t="s">
        <v>2</v>
      </c>
      <c r="R204" s="34" t="s">
        <v>41</v>
      </c>
      <c r="S204" s="70" t="s">
        <v>24</v>
      </c>
      <c r="T204" s="111" t="s">
        <v>2</v>
      </c>
      <c r="U204" s="111" t="s">
        <v>41</v>
      </c>
      <c r="V204" s="111" t="s">
        <v>24</v>
      </c>
    </row>
    <row r="205" spans="1:22">
      <c r="A205" s="50" t="s">
        <v>14</v>
      </c>
      <c r="B205" s="62"/>
      <c r="C205" s="62">
        <v>0</v>
      </c>
      <c r="D205" s="62"/>
      <c r="E205" s="62"/>
      <c r="F205" s="62">
        <v>4</v>
      </c>
      <c r="G205" s="62"/>
      <c r="H205" s="62"/>
      <c r="I205" s="62">
        <v>2</v>
      </c>
      <c r="J205" s="62"/>
      <c r="K205" s="62"/>
      <c r="L205" s="62">
        <v>3</v>
      </c>
      <c r="M205" s="62"/>
      <c r="N205" s="62"/>
      <c r="O205" s="62">
        <v>4</v>
      </c>
      <c r="P205" s="62"/>
      <c r="Q205" s="52">
        <v>56627</v>
      </c>
      <c r="R205" s="34">
        <v>0</v>
      </c>
      <c r="S205" s="39">
        <f>R205*100000/Q205</f>
        <v>0</v>
      </c>
      <c r="T205" s="52">
        <v>56651</v>
      </c>
      <c r="U205" s="111">
        <v>1</v>
      </c>
      <c r="V205" s="39">
        <f>U205*100000/T205</f>
        <v>1.7651939065506346</v>
      </c>
    </row>
    <row r="206" spans="1:22">
      <c r="A206" s="50" t="s">
        <v>15</v>
      </c>
      <c r="B206" s="62"/>
      <c r="C206" s="62">
        <v>4</v>
      </c>
      <c r="D206" s="62"/>
      <c r="E206" s="62"/>
      <c r="F206" s="62">
        <v>1</v>
      </c>
      <c r="G206" s="62"/>
      <c r="H206" s="62"/>
      <c r="I206" s="62">
        <v>3</v>
      </c>
      <c r="J206" s="62"/>
      <c r="K206" s="62"/>
      <c r="L206" s="62">
        <v>0</v>
      </c>
      <c r="M206" s="62"/>
      <c r="N206" s="62"/>
      <c r="O206" s="62">
        <v>5</v>
      </c>
      <c r="P206" s="62"/>
      <c r="Q206" s="52">
        <v>43803</v>
      </c>
      <c r="R206" s="34">
        <v>2</v>
      </c>
      <c r="S206" s="39">
        <f t="shared" ref="S206:S213" si="48">R206*100000/Q206</f>
        <v>4.5658973129694314</v>
      </c>
      <c r="T206" s="52">
        <v>43810</v>
      </c>
      <c r="U206" s="111">
        <v>0</v>
      </c>
      <c r="V206" s="39">
        <f t="shared" ref="V206:V213" si="49">U206*100000/T206</f>
        <v>0</v>
      </c>
    </row>
    <row r="207" spans="1:22">
      <c r="A207" s="50" t="s">
        <v>16</v>
      </c>
      <c r="B207" s="62"/>
      <c r="C207" s="62">
        <v>1</v>
      </c>
      <c r="D207" s="62"/>
      <c r="E207" s="62"/>
      <c r="F207" s="62">
        <v>0</v>
      </c>
      <c r="G207" s="62"/>
      <c r="H207" s="62"/>
      <c r="I207" s="62">
        <v>2</v>
      </c>
      <c r="J207" s="62"/>
      <c r="K207" s="62"/>
      <c r="L207" s="62">
        <v>1</v>
      </c>
      <c r="M207" s="62"/>
      <c r="N207" s="62"/>
      <c r="O207" s="62">
        <v>2</v>
      </c>
      <c r="P207" s="62"/>
      <c r="Q207" s="52">
        <v>31893</v>
      </c>
      <c r="R207" s="34">
        <v>0</v>
      </c>
      <c r="S207" s="39">
        <f t="shared" si="48"/>
        <v>0</v>
      </c>
      <c r="T207" s="52">
        <v>31934</v>
      </c>
      <c r="U207" s="111">
        <v>1</v>
      </c>
      <c r="V207" s="39">
        <f t="shared" si="49"/>
        <v>3.1314586334314525</v>
      </c>
    </row>
    <row r="208" spans="1:22">
      <c r="A208" s="50" t="s">
        <v>17</v>
      </c>
      <c r="B208" s="62"/>
      <c r="C208" s="62">
        <v>0</v>
      </c>
      <c r="D208" s="62"/>
      <c r="E208" s="62"/>
      <c r="F208" s="62">
        <v>2</v>
      </c>
      <c r="G208" s="62"/>
      <c r="H208" s="62"/>
      <c r="I208" s="62">
        <v>1</v>
      </c>
      <c r="J208" s="62"/>
      <c r="K208" s="62"/>
      <c r="L208" s="62">
        <v>2</v>
      </c>
      <c r="M208" s="62"/>
      <c r="N208" s="62"/>
      <c r="O208" s="62">
        <v>3</v>
      </c>
      <c r="P208" s="62"/>
      <c r="Q208" s="52">
        <v>57945</v>
      </c>
      <c r="R208" s="34">
        <v>3</v>
      </c>
      <c r="S208" s="39">
        <f t="shared" si="48"/>
        <v>5.1773233238415743</v>
      </c>
      <c r="T208" s="52">
        <v>57887</v>
      </c>
      <c r="U208" s="111">
        <v>2</v>
      </c>
      <c r="V208" s="39">
        <f t="shared" si="49"/>
        <v>3.455007169139876</v>
      </c>
    </row>
    <row r="209" spans="1:22">
      <c r="A209" s="50" t="s">
        <v>18</v>
      </c>
      <c r="B209" s="62"/>
      <c r="C209" s="62">
        <v>1</v>
      </c>
      <c r="D209" s="62"/>
      <c r="E209" s="62"/>
      <c r="F209" s="62">
        <v>0</v>
      </c>
      <c r="G209" s="62"/>
      <c r="H209" s="62"/>
      <c r="I209" s="62">
        <v>3</v>
      </c>
      <c r="J209" s="62"/>
      <c r="K209" s="62"/>
      <c r="L209" s="62">
        <v>1</v>
      </c>
      <c r="M209" s="62"/>
      <c r="N209" s="62"/>
      <c r="O209" s="62">
        <v>1</v>
      </c>
      <c r="P209" s="62"/>
      <c r="Q209" s="52">
        <v>9287</v>
      </c>
      <c r="R209" s="34">
        <v>1</v>
      </c>
      <c r="S209" s="39">
        <f t="shared" si="48"/>
        <v>10.767739851405191</v>
      </c>
      <c r="T209" s="52">
        <v>9243</v>
      </c>
      <c r="U209" s="111">
        <v>0</v>
      </c>
      <c r="V209" s="39">
        <f t="shared" si="49"/>
        <v>0</v>
      </c>
    </row>
    <row r="210" spans="1:22">
      <c r="A210" s="50" t="s">
        <v>19</v>
      </c>
      <c r="B210" s="62"/>
      <c r="C210" s="62">
        <v>3</v>
      </c>
      <c r="D210" s="62"/>
      <c r="E210" s="62"/>
      <c r="F210" s="62">
        <v>4</v>
      </c>
      <c r="G210" s="62"/>
      <c r="H210" s="62"/>
      <c r="I210" s="62">
        <v>7</v>
      </c>
      <c r="J210" s="62"/>
      <c r="K210" s="62"/>
      <c r="L210" s="62">
        <v>3</v>
      </c>
      <c r="M210" s="62"/>
      <c r="N210" s="62"/>
      <c r="O210" s="62">
        <v>2</v>
      </c>
      <c r="P210" s="62"/>
      <c r="Q210" s="52">
        <v>53143</v>
      </c>
      <c r="R210" s="34">
        <v>8</v>
      </c>
      <c r="S210" s="39">
        <f t="shared" si="48"/>
        <v>15.053722973862973</v>
      </c>
      <c r="T210" s="52">
        <v>53462</v>
      </c>
      <c r="U210" s="111">
        <v>4</v>
      </c>
      <c r="V210" s="39">
        <f t="shared" si="49"/>
        <v>7.4819497961168677</v>
      </c>
    </row>
    <row r="211" spans="1:22">
      <c r="A211" s="50" t="s">
        <v>20</v>
      </c>
      <c r="B211" s="62"/>
      <c r="C211" s="62">
        <v>1</v>
      </c>
      <c r="D211" s="62"/>
      <c r="E211" s="62"/>
      <c r="F211" s="62">
        <v>1</v>
      </c>
      <c r="G211" s="62"/>
      <c r="H211" s="62"/>
      <c r="I211" s="62">
        <v>0</v>
      </c>
      <c r="J211" s="62"/>
      <c r="K211" s="62"/>
      <c r="L211" s="62">
        <v>4</v>
      </c>
      <c r="M211" s="62"/>
      <c r="N211" s="62"/>
      <c r="O211" s="62">
        <v>2</v>
      </c>
      <c r="P211" s="62"/>
      <c r="Q211" s="52">
        <v>55097</v>
      </c>
      <c r="R211" s="34">
        <v>3</v>
      </c>
      <c r="S211" s="39">
        <f t="shared" si="48"/>
        <v>5.444942555856036</v>
      </c>
      <c r="T211" s="52">
        <v>55378</v>
      </c>
      <c r="U211" s="111">
        <v>1</v>
      </c>
      <c r="V211" s="39">
        <f t="shared" si="49"/>
        <v>1.8057712448986962</v>
      </c>
    </row>
    <row r="212" spans="1:22">
      <c r="A212" s="50" t="s">
        <v>21</v>
      </c>
      <c r="B212" s="62"/>
      <c r="C212" s="62">
        <v>2</v>
      </c>
      <c r="D212" s="62"/>
      <c r="E212" s="62"/>
      <c r="F212" s="62">
        <v>1</v>
      </c>
      <c r="G212" s="62"/>
      <c r="H212" s="62"/>
      <c r="I212" s="62">
        <v>2</v>
      </c>
      <c r="J212" s="62"/>
      <c r="K212" s="62"/>
      <c r="L212" s="62">
        <v>0</v>
      </c>
      <c r="M212" s="62"/>
      <c r="N212" s="62"/>
      <c r="O212" s="62">
        <v>0</v>
      </c>
      <c r="P212" s="62"/>
      <c r="Q212" s="52">
        <v>21741</v>
      </c>
      <c r="R212" s="34">
        <v>0</v>
      </c>
      <c r="S212" s="39">
        <f t="shared" si="48"/>
        <v>0</v>
      </c>
      <c r="T212" s="52">
        <v>21814</v>
      </c>
      <c r="U212" s="111">
        <v>0</v>
      </c>
      <c r="V212" s="39">
        <f t="shared" si="49"/>
        <v>0</v>
      </c>
    </row>
    <row r="213" spans="1:22">
      <c r="A213" s="54" t="s">
        <v>22</v>
      </c>
      <c r="B213" s="70"/>
      <c r="C213" s="70">
        <f>SUM(C205:C212)</f>
        <v>12</v>
      </c>
      <c r="D213" s="35">
        <f>C213*100000/B202</f>
        <v>3.6631602083117105</v>
      </c>
      <c r="E213" s="70"/>
      <c r="F213" s="70">
        <f>SUM(F205:F212)</f>
        <v>13</v>
      </c>
      <c r="G213" s="35">
        <f>F213*100000/E202</f>
        <v>3.9649740294201075</v>
      </c>
      <c r="H213" s="70"/>
      <c r="I213" s="70">
        <f>SUM(I205:I212)</f>
        <v>20</v>
      </c>
      <c r="J213" s="35">
        <f>I213*100000/H202</f>
        <v>6.0983232660180082</v>
      </c>
      <c r="K213" s="70"/>
      <c r="L213" s="70">
        <f>SUM(L205:L212)</f>
        <v>14</v>
      </c>
      <c r="M213" s="35">
        <f>L213*100000/K202</f>
        <v>4.2678502838120442</v>
      </c>
      <c r="N213" s="70"/>
      <c r="O213" s="70">
        <f>SUM(O205:O212)</f>
        <v>19</v>
      </c>
      <c r="P213" s="35">
        <f>O213*100000/N202</f>
        <v>5.7759537923696609</v>
      </c>
      <c r="Q213" s="47">
        <f>SUM(Q205:Q212)</f>
        <v>329536</v>
      </c>
      <c r="R213" s="70">
        <f>SUM(R205:R212)</f>
        <v>17</v>
      </c>
      <c r="S213" s="39">
        <f t="shared" si="48"/>
        <v>5.1587686929500878</v>
      </c>
      <c r="T213" s="47">
        <f>SUM(T205:T212)</f>
        <v>330179</v>
      </c>
      <c r="U213" s="111">
        <f>SUM(U205:U212)</f>
        <v>9</v>
      </c>
      <c r="V213" s="39">
        <f t="shared" si="49"/>
        <v>2.725794190423982</v>
      </c>
    </row>
    <row r="214" spans="1:22" s="56" customFormat="1" ht="26.25">
      <c r="A214" s="141" t="s">
        <v>43</v>
      </c>
      <c r="B214" s="141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</row>
    <row r="215" spans="1:22">
      <c r="A215" s="142" t="s">
        <v>13</v>
      </c>
      <c r="B215" s="144" t="s">
        <v>12</v>
      </c>
      <c r="C215" s="145"/>
      <c r="D215" s="146"/>
      <c r="E215" s="144" t="s">
        <v>11</v>
      </c>
      <c r="F215" s="145"/>
      <c r="G215" s="146"/>
      <c r="H215" s="144" t="s">
        <v>10</v>
      </c>
      <c r="I215" s="145"/>
      <c r="J215" s="146"/>
      <c r="K215" s="144" t="s">
        <v>1</v>
      </c>
      <c r="L215" s="145"/>
      <c r="M215" s="146"/>
      <c r="N215" s="144" t="s">
        <v>5</v>
      </c>
      <c r="O215" s="145"/>
      <c r="P215" s="146"/>
      <c r="Q215" s="128" t="s">
        <v>59</v>
      </c>
      <c r="R215" s="129"/>
      <c r="S215" s="130"/>
      <c r="T215" s="128" t="s">
        <v>59</v>
      </c>
      <c r="U215" s="129"/>
      <c r="V215" s="130"/>
    </row>
    <row r="216" spans="1:22">
      <c r="A216" s="143"/>
      <c r="B216" s="70" t="s">
        <v>2</v>
      </c>
      <c r="C216" s="70" t="s">
        <v>42</v>
      </c>
      <c r="D216" s="70" t="s">
        <v>27</v>
      </c>
      <c r="E216" s="70" t="s">
        <v>2</v>
      </c>
      <c r="F216" s="70" t="s">
        <v>42</v>
      </c>
      <c r="G216" s="70" t="s">
        <v>27</v>
      </c>
      <c r="H216" s="70" t="s">
        <v>2</v>
      </c>
      <c r="I216" s="70" t="s">
        <v>42</v>
      </c>
      <c r="J216" s="70" t="s">
        <v>27</v>
      </c>
      <c r="K216" s="70" t="s">
        <v>2</v>
      </c>
      <c r="L216" s="70" t="s">
        <v>42</v>
      </c>
      <c r="M216" s="70" t="s">
        <v>27</v>
      </c>
      <c r="N216" s="70" t="s">
        <v>2</v>
      </c>
      <c r="O216" s="70" t="s">
        <v>42</v>
      </c>
      <c r="P216" s="70" t="s">
        <v>27</v>
      </c>
      <c r="Q216" s="70" t="s">
        <v>2</v>
      </c>
      <c r="R216" s="70" t="s">
        <v>42</v>
      </c>
      <c r="S216" s="70" t="s">
        <v>27</v>
      </c>
      <c r="T216" s="111" t="s">
        <v>2</v>
      </c>
      <c r="U216" s="111" t="s">
        <v>42</v>
      </c>
      <c r="V216" s="111" t="s">
        <v>27</v>
      </c>
    </row>
    <row r="217" spans="1:22">
      <c r="A217" s="50" t="s">
        <v>14</v>
      </c>
      <c r="B217" s="62"/>
      <c r="C217" s="62">
        <v>0</v>
      </c>
      <c r="D217" s="62"/>
      <c r="E217" s="62"/>
      <c r="F217" s="62">
        <v>1</v>
      </c>
      <c r="G217" s="62"/>
      <c r="H217" s="62"/>
      <c r="I217" s="62">
        <v>2</v>
      </c>
      <c r="J217" s="62"/>
      <c r="K217" s="62"/>
      <c r="L217" s="62"/>
      <c r="M217" s="62"/>
      <c r="N217" s="67">
        <v>51330</v>
      </c>
      <c r="O217" s="67">
        <v>1</v>
      </c>
      <c r="P217" s="68">
        <f>O217*100000/N217</f>
        <v>1.9481784531463082</v>
      </c>
      <c r="Q217" s="52">
        <v>56627</v>
      </c>
      <c r="R217" s="34"/>
      <c r="S217" s="68"/>
      <c r="T217" s="52">
        <v>56651</v>
      </c>
      <c r="U217" s="111"/>
      <c r="V217" s="68"/>
    </row>
    <row r="218" spans="1:22">
      <c r="A218" s="50" t="s">
        <v>15</v>
      </c>
      <c r="B218" s="62"/>
      <c r="C218" s="62">
        <v>1</v>
      </c>
      <c r="D218" s="62"/>
      <c r="E218" s="62"/>
      <c r="F218" s="62">
        <v>0</v>
      </c>
      <c r="G218" s="62"/>
      <c r="H218" s="62"/>
      <c r="I218" s="62">
        <v>2</v>
      </c>
      <c r="J218" s="62"/>
      <c r="K218" s="62"/>
      <c r="L218" s="62"/>
      <c r="M218" s="62"/>
      <c r="N218" s="67">
        <v>43651</v>
      </c>
      <c r="O218" s="67">
        <v>2</v>
      </c>
      <c r="P218" s="68">
        <f t="shared" ref="P218:P225" si="50">O218*100000/N218</f>
        <v>4.5817965224164396</v>
      </c>
      <c r="Q218" s="52">
        <v>43803</v>
      </c>
      <c r="R218" s="34"/>
      <c r="S218" s="68"/>
      <c r="T218" s="52">
        <v>43810</v>
      </c>
      <c r="U218" s="111"/>
      <c r="V218" s="68"/>
    </row>
    <row r="219" spans="1:22">
      <c r="A219" s="50" t="s">
        <v>16</v>
      </c>
      <c r="B219" s="62"/>
      <c r="C219" s="62">
        <v>2</v>
      </c>
      <c r="D219" s="62"/>
      <c r="E219" s="62"/>
      <c r="F219" s="62">
        <v>0</v>
      </c>
      <c r="G219" s="62"/>
      <c r="H219" s="62"/>
      <c r="I219" s="62">
        <v>3</v>
      </c>
      <c r="J219" s="62"/>
      <c r="K219" s="62"/>
      <c r="L219" s="62"/>
      <c r="M219" s="62"/>
      <c r="N219" s="42">
        <v>31785</v>
      </c>
      <c r="O219" s="67">
        <v>1</v>
      </c>
      <c r="P219" s="68">
        <f t="shared" si="50"/>
        <v>3.1461381154632688</v>
      </c>
      <c r="Q219" s="52">
        <v>31893</v>
      </c>
      <c r="R219" s="34"/>
      <c r="S219" s="68"/>
      <c r="T219" s="52">
        <v>31934</v>
      </c>
      <c r="U219" s="111"/>
      <c r="V219" s="68"/>
    </row>
    <row r="220" spans="1:22">
      <c r="A220" s="50" t="s">
        <v>17</v>
      </c>
      <c r="B220" s="62"/>
      <c r="C220" s="62">
        <v>0</v>
      </c>
      <c r="D220" s="62"/>
      <c r="E220" s="62"/>
      <c r="F220" s="62">
        <v>1</v>
      </c>
      <c r="G220" s="62"/>
      <c r="H220" s="62"/>
      <c r="I220" s="62">
        <v>0</v>
      </c>
      <c r="J220" s="62"/>
      <c r="K220" s="62"/>
      <c r="L220" s="62"/>
      <c r="M220" s="62"/>
      <c r="N220" s="67">
        <v>57978</v>
      </c>
      <c r="O220" s="67">
        <v>4</v>
      </c>
      <c r="P220" s="68">
        <f t="shared" si="50"/>
        <v>6.8991686501776535</v>
      </c>
      <c r="Q220" s="52">
        <v>57945</v>
      </c>
      <c r="R220" s="34"/>
      <c r="S220" s="68"/>
      <c r="T220" s="52">
        <v>57887</v>
      </c>
      <c r="U220" s="111"/>
      <c r="V220" s="68"/>
    </row>
    <row r="221" spans="1:22">
      <c r="A221" s="50" t="s">
        <v>18</v>
      </c>
      <c r="B221" s="62"/>
      <c r="C221" s="62">
        <v>0</v>
      </c>
      <c r="D221" s="62"/>
      <c r="E221" s="62"/>
      <c r="F221" s="62">
        <v>0</v>
      </c>
      <c r="G221" s="62"/>
      <c r="H221" s="62"/>
      <c r="I221" s="62">
        <v>1</v>
      </c>
      <c r="J221" s="62"/>
      <c r="K221" s="62"/>
      <c r="L221" s="62"/>
      <c r="M221" s="62"/>
      <c r="N221" s="67">
        <v>14746</v>
      </c>
      <c r="O221" s="67">
        <v>0</v>
      </c>
      <c r="P221" s="68">
        <f t="shared" si="50"/>
        <v>0</v>
      </c>
      <c r="Q221" s="52">
        <v>9287</v>
      </c>
      <c r="R221" s="34"/>
      <c r="S221" s="68"/>
      <c r="T221" s="52">
        <v>9243</v>
      </c>
      <c r="U221" s="111"/>
      <c r="V221" s="68"/>
    </row>
    <row r="222" spans="1:22">
      <c r="A222" s="50" t="s">
        <v>19</v>
      </c>
      <c r="B222" s="62"/>
      <c r="C222" s="62">
        <v>0</v>
      </c>
      <c r="D222" s="62"/>
      <c r="E222" s="62"/>
      <c r="F222" s="62">
        <v>1</v>
      </c>
      <c r="G222" s="62"/>
      <c r="H222" s="62"/>
      <c r="I222" s="62">
        <v>1</v>
      </c>
      <c r="J222" s="62"/>
      <c r="K222" s="62"/>
      <c r="L222" s="62"/>
      <c r="M222" s="62"/>
      <c r="N222" s="67">
        <v>53013</v>
      </c>
      <c r="O222" s="67">
        <v>1</v>
      </c>
      <c r="P222" s="68">
        <f t="shared" si="50"/>
        <v>1.8863297681700715</v>
      </c>
      <c r="Q222" s="52">
        <v>53143</v>
      </c>
      <c r="R222" s="34"/>
      <c r="S222" s="68"/>
      <c r="T222" s="52">
        <v>53462</v>
      </c>
      <c r="U222" s="111"/>
      <c r="V222" s="68"/>
    </row>
    <row r="223" spans="1:22">
      <c r="A223" s="50" t="s">
        <v>20</v>
      </c>
      <c r="B223" s="62"/>
      <c r="C223" s="62">
        <v>2</v>
      </c>
      <c r="D223" s="62"/>
      <c r="E223" s="62"/>
      <c r="F223" s="62">
        <v>0</v>
      </c>
      <c r="G223" s="62"/>
      <c r="H223" s="62"/>
      <c r="I223" s="62">
        <v>3</v>
      </c>
      <c r="J223" s="62"/>
      <c r="K223" s="62"/>
      <c r="L223" s="62"/>
      <c r="M223" s="62"/>
      <c r="N223" s="67">
        <v>54771</v>
      </c>
      <c r="O223" s="67">
        <v>0</v>
      </c>
      <c r="P223" s="68">
        <f t="shared" si="50"/>
        <v>0</v>
      </c>
      <c r="Q223" s="52">
        <v>55097</v>
      </c>
      <c r="R223" s="34"/>
      <c r="S223" s="68"/>
      <c r="T223" s="52">
        <v>55378</v>
      </c>
      <c r="U223" s="111"/>
      <c r="V223" s="68"/>
    </row>
    <row r="224" spans="1:22">
      <c r="A224" s="50" t="s">
        <v>21</v>
      </c>
      <c r="B224" s="62"/>
      <c r="C224" s="62">
        <v>0</v>
      </c>
      <c r="D224" s="62"/>
      <c r="E224" s="62"/>
      <c r="F224" s="62">
        <v>0</v>
      </c>
      <c r="G224" s="62"/>
      <c r="H224" s="62"/>
      <c r="I224" s="62">
        <v>1</v>
      </c>
      <c r="J224" s="62"/>
      <c r="K224" s="62"/>
      <c r="L224" s="62"/>
      <c r="M224" s="62"/>
      <c r="N224" s="67">
        <v>21676</v>
      </c>
      <c r="O224" s="67">
        <v>0</v>
      </c>
      <c r="P224" s="68">
        <f t="shared" si="50"/>
        <v>0</v>
      </c>
      <c r="Q224" s="52">
        <v>21741</v>
      </c>
      <c r="R224" s="34"/>
      <c r="S224" s="68"/>
      <c r="T224" s="52">
        <v>21814</v>
      </c>
      <c r="U224" s="111"/>
      <c r="V224" s="68"/>
    </row>
    <row r="225" spans="1:25">
      <c r="A225" s="54" t="s">
        <v>22</v>
      </c>
      <c r="B225" s="70"/>
      <c r="C225" s="70">
        <f>SUM(C217:C224)</f>
        <v>5</v>
      </c>
      <c r="D225" s="35">
        <f>C225*100000/B202</f>
        <v>1.5263167534632127</v>
      </c>
      <c r="E225" s="70"/>
      <c r="F225" s="70">
        <f>SUM(F217:F224)</f>
        <v>3</v>
      </c>
      <c r="G225" s="35">
        <f>F225*100000/E202</f>
        <v>0.91499400678925558</v>
      </c>
      <c r="H225" s="70"/>
      <c r="I225" s="70">
        <f>SUM(I217:I224)</f>
        <v>13</v>
      </c>
      <c r="J225" s="35">
        <f>I225*100000/H202</f>
        <v>3.9639101229117055</v>
      </c>
      <c r="K225" s="70"/>
      <c r="L225" s="70">
        <v>10</v>
      </c>
      <c r="M225" s="35">
        <f>L225*100000/K202</f>
        <v>3.0484644884371743</v>
      </c>
      <c r="N225" s="47">
        <f>SUM(N217:N224)</f>
        <v>328950</v>
      </c>
      <c r="O225" s="70">
        <f>SUM(O217:O224)</f>
        <v>9</v>
      </c>
      <c r="P225" s="68">
        <f t="shared" si="50"/>
        <v>2.7359781121751028</v>
      </c>
      <c r="Q225" s="47">
        <f>SUM(Q217:Q224)</f>
        <v>329536</v>
      </c>
      <c r="R225" s="70">
        <v>2</v>
      </c>
      <c r="S225" s="35">
        <f t="shared" ref="S225" si="51">R225*100000/Q225</f>
        <v>0.60691396387648089</v>
      </c>
      <c r="T225" s="47">
        <f>SUM(T217:T224)</f>
        <v>330179</v>
      </c>
      <c r="U225" s="111">
        <v>2</v>
      </c>
      <c r="V225" s="35">
        <f t="shared" ref="V225" si="52">U225*100000/T225</f>
        <v>0.60573204231644051</v>
      </c>
    </row>
    <row r="226" spans="1:25" s="56" customFormat="1" ht="26.25">
      <c r="A226" s="134" t="s">
        <v>45</v>
      </c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</row>
    <row r="227" spans="1:25" s="56" customFormat="1" ht="26.25">
      <c r="A227" s="72" t="s">
        <v>60</v>
      </c>
      <c r="B227" s="135">
        <v>327586</v>
      </c>
      <c r="C227" s="136"/>
      <c r="D227" s="137"/>
      <c r="E227" s="135">
        <v>327871</v>
      </c>
      <c r="F227" s="136"/>
      <c r="G227" s="137"/>
      <c r="H227" s="135">
        <v>327959</v>
      </c>
      <c r="I227" s="136"/>
      <c r="J227" s="137"/>
      <c r="K227" s="136">
        <v>328034</v>
      </c>
      <c r="L227" s="136"/>
      <c r="M227" s="136"/>
      <c r="N227" s="138">
        <v>328950</v>
      </c>
      <c r="O227" s="139"/>
      <c r="P227" s="140"/>
      <c r="Q227" s="125">
        <v>329536</v>
      </c>
      <c r="R227" s="126"/>
      <c r="S227" s="127"/>
      <c r="T227" s="125">
        <v>330179</v>
      </c>
      <c r="U227" s="126"/>
      <c r="V227" s="127"/>
    </row>
    <row r="228" spans="1:25">
      <c r="A228" s="142" t="s">
        <v>13</v>
      </c>
      <c r="B228" s="144" t="s">
        <v>11</v>
      </c>
      <c r="C228" s="145"/>
      <c r="D228" s="146"/>
      <c r="E228" s="144" t="s">
        <v>10</v>
      </c>
      <c r="F228" s="145"/>
      <c r="G228" s="146"/>
      <c r="H228" s="144" t="s">
        <v>1</v>
      </c>
      <c r="I228" s="145"/>
      <c r="J228" s="146"/>
      <c r="K228" s="144" t="s">
        <v>5</v>
      </c>
      <c r="L228" s="145"/>
      <c r="M228" s="146"/>
      <c r="N228" s="144" t="s">
        <v>64</v>
      </c>
      <c r="O228" s="145"/>
      <c r="P228" s="146"/>
      <c r="Q228" s="128" t="s">
        <v>73</v>
      </c>
      <c r="R228" s="129"/>
      <c r="S228" s="130"/>
      <c r="T228" s="128" t="s">
        <v>87</v>
      </c>
      <c r="U228" s="129"/>
      <c r="V228" s="130"/>
    </row>
    <row r="229" spans="1:25">
      <c r="A229" s="143"/>
      <c r="B229" s="34" t="s">
        <v>2</v>
      </c>
      <c r="C229" s="34" t="s">
        <v>44</v>
      </c>
      <c r="D229" s="70" t="s">
        <v>24</v>
      </c>
      <c r="E229" s="34" t="s">
        <v>2</v>
      </c>
      <c r="F229" s="34" t="s">
        <v>44</v>
      </c>
      <c r="G229" s="70" t="s">
        <v>24</v>
      </c>
      <c r="H229" s="34" t="s">
        <v>2</v>
      </c>
      <c r="I229" s="34" t="s">
        <v>44</v>
      </c>
      <c r="J229" s="70" t="s">
        <v>24</v>
      </c>
      <c r="K229" s="34" t="s">
        <v>2</v>
      </c>
      <c r="L229" s="34" t="s">
        <v>44</v>
      </c>
      <c r="M229" s="70" t="s">
        <v>24</v>
      </c>
      <c r="N229" s="34" t="s">
        <v>2</v>
      </c>
      <c r="O229" s="34" t="s">
        <v>44</v>
      </c>
      <c r="P229" s="70" t="s">
        <v>24</v>
      </c>
      <c r="Q229" s="34" t="s">
        <v>2</v>
      </c>
      <c r="R229" s="34" t="s">
        <v>44</v>
      </c>
      <c r="S229" s="70" t="s">
        <v>24</v>
      </c>
      <c r="T229" s="111" t="s">
        <v>2</v>
      </c>
      <c r="U229" s="111" t="s">
        <v>44</v>
      </c>
      <c r="V229" s="111" t="s">
        <v>24</v>
      </c>
    </row>
    <row r="230" spans="1:25">
      <c r="A230" s="50" t="s">
        <v>14</v>
      </c>
      <c r="B230" s="62"/>
      <c r="C230" s="62">
        <v>21</v>
      </c>
      <c r="D230" s="62"/>
      <c r="E230" s="62"/>
      <c r="F230" s="62">
        <v>221</v>
      </c>
      <c r="G230" s="62"/>
      <c r="H230" s="62"/>
      <c r="I230" s="62">
        <v>96</v>
      </c>
      <c r="J230" s="62"/>
      <c r="K230" s="62"/>
      <c r="L230" s="62">
        <v>113</v>
      </c>
      <c r="M230" s="62"/>
      <c r="N230" s="62"/>
      <c r="O230" s="62">
        <v>109</v>
      </c>
      <c r="P230" s="62"/>
      <c r="Q230" s="52">
        <v>56627</v>
      </c>
      <c r="R230" s="34">
        <v>111</v>
      </c>
      <c r="S230" s="68">
        <f>R230*100000/Q230</f>
        <v>196.01956663782295</v>
      </c>
      <c r="T230" s="52">
        <v>56651</v>
      </c>
      <c r="U230" s="111">
        <v>24</v>
      </c>
      <c r="V230" s="68">
        <f>U230*100000/T230</f>
        <v>42.36465375721523</v>
      </c>
    </row>
    <row r="231" spans="1:25">
      <c r="A231" s="50" t="s">
        <v>15</v>
      </c>
      <c r="B231" s="62"/>
      <c r="C231" s="62">
        <v>78</v>
      </c>
      <c r="D231" s="62"/>
      <c r="E231" s="62"/>
      <c r="F231" s="62">
        <v>140</v>
      </c>
      <c r="G231" s="62"/>
      <c r="H231" s="62"/>
      <c r="I231" s="62">
        <v>74</v>
      </c>
      <c r="J231" s="62"/>
      <c r="K231" s="62"/>
      <c r="L231" s="62">
        <v>88</v>
      </c>
      <c r="M231" s="62"/>
      <c r="N231" s="62"/>
      <c r="O231" s="62">
        <v>97</v>
      </c>
      <c r="P231" s="62"/>
      <c r="Q231" s="52">
        <v>43803</v>
      </c>
      <c r="R231" s="34">
        <v>81</v>
      </c>
      <c r="S231" s="68">
        <f t="shared" ref="S231:S238" si="53">R231*100000/Q231</f>
        <v>184.91884117526197</v>
      </c>
      <c r="T231" s="52">
        <v>43810</v>
      </c>
      <c r="U231" s="111">
        <v>20</v>
      </c>
      <c r="V231" s="68">
        <f t="shared" ref="V231:V238" si="54">U231*100000/T231</f>
        <v>45.651677699155442</v>
      </c>
    </row>
    <row r="232" spans="1:25">
      <c r="A232" s="50" t="s">
        <v>16</v>
      </c>
      <c r="B232" s="62"/>
      <c r="C232" s="62">
        <v>100</v>
      </c>
      <c r="D232" s="62"/>
      <c r="E232" s="62"/>
      <c r="F232" s="62">
        <v>65</v>
      </c>
      <c r="G232" s="62"/>
      <c r="H232" s="62"/>
      <c r="I232" s="62">
        <v>68</v>
      </c>
      <c r="J232" s="62"/>
      <c r="K232" s="62"/>
      <c r="L232" s="62">
        <v>74</v>
      </c>
      <c r="M232" s="62"/>
      <c r="N232" s="62"/>
      <c r="O232" s="62">
        <v>60</v>
      </c>
      <c r="P232" s="62"/>
      <c r="Q232" s="52">
        <v>31893</v>
      </c>
      <c r="R232" s="34">
        <v>62</v>
      </c>
      <c r="S232" s="68">
        <f t="shared" si="53"/>
        <v>194.4000250838742</v>
      </c>
      <c r="T232" s="52">
        <v>31934</v>
      </c>
      <c r="U232" s="111">
        <v>20</v>
      </c>
      <c r="V232" s="68">
        <f t="shared" si="54"/>
        <v>62.629172668629046</v>
      </c>
    </row>
    <row r="233" spans="1:25">
      <c r="A233" s="50" t="s">
        <v>17</v>
      </c>
      <c r="B233" s="62"/>
      <c r="C233" s="62">
        <v>66</v>
      </c>
      <c r="D233" s="62"/>
      <c r="E233" s="62"/>
      <c r="F233" s="62">
        <v>146</v>
      </c>
      <c r="G233" s="62"/>
      <c r="H233" s="62"/>
      <c r="I233" s="62">
        <v>87</v>
      </c>
      <c r="J233" s="62"/>
      <c r="K233" s="62"/>
      <c r="L233" s="62">
        <v>90</v>
      </c>
      <c r="M233" s="62"/>
      <c r="N233" s="62"/>
      <c r="O233" s="62">
        <v>82</v>
      </c>
      <c r="P233" s="62"/>
      <c r="Q233" s="52">
        <v>57945</v>
      </c>
      <c r="R233" s="34">
        <v>97</v>
      </c>
      <c r="S233" s="68">
        <f t="shared" si="53"/>
        <v>167.4001208042109</v>
      </c>
      <c r="T233" s="52">
        <v>57887</v>
      </c>
      <c r="U233" s="111">
        <v>27</v>
      </c>
      <c r="V233" s="68">
        <f t="shared" si="54"/>
        <v>46.642596783388328</v>
      </c>
    </row>
    <row r="234" spans="1:25">
      <c r="A234" s="50" t="s">
        <v>18</v>
      </c>
      <c r="B234" s="62"/>
      <c r="C234" s="62">
        <v>22</v>
      </c>
      <c r="D234" s="62"/>
      <c r="E234" s="62"/>
      <c r="F234" s="62">
        <v>59</v>
      </c>
      <c r="G234" s="62"/>
      <c r="H234" s="62"/>
      <c r="I234" s="62">
        <v>45</v>
      </c>
      <c r="J234" s="62"/>
      <c r="K234" s="62"/>
      <c r="L234" s="62">
        <v>51</v>
      </c>
      <c r="M234" s="62"/>
      <c r="N234" s="62"/>
      <c r="O234" s="62">
        <v>40</v>
      </c>
      <c r="P234" s="62"/>
      <c r="Q234" s="52">
        <v>9287</v>
      </c>
      <c r="R234" s="34">
        <v>32</v>
      </c>
      <c r="S234" s="68">
        <f t="shared" si="53"/>
        <v>344.5676752449661</v>
      </c>
      <c r="T234" s="52">
        <v>9243</v>
      </c>
      <c r="U234" s="111">
        <v>8</v>
      </c>
      <c r="V234" s="68">
        <f t="shared" si="54"/>
        <v>86.551985286162505</v>
      </c>
    </row>
    <row r="235" spans="1:25">
      <c r="A235" s="50" t="s">
        <v>19</v>
      </c>
      <c r="B235" s="62"/>
      <c r="C235" s="62">
        <v>196</v>
      </c>
      <c r="D235" s="62"/>
      <c r="E235" s="62"/>
      <c r="F235" s="62">
        <v>181</v>
      </c>
      <c r="G235" s="62"/>
      <c r="H235" s="62"/>
      <c r="I235" s="62">
        <v>132</v>
      </c>
      <c r="J235" s="62"/>
      <c r="K235" s="62"/>
      <c r="L235" s="62">
        <v>147</v>
      </c>
      <c r="M235" s="62"/>
      <c r="N235" s="62"/>
      <c r="O235" s="62">
        <v>120</v>
      </c>
      <c r="P235" s="62"/>
      <c r="Q235" s="52">
        <v>53143</v>
      </c>
      <c r="R235" s="34">
        <v>109</v>
      </c>
      <c r="S235" s="68">
        <f t="shared" si="53"/>
        <v>205.10697551888302</v>
      </c>
      <c r="T235" s="52">
        <v>53462</v>
      </c>
      <c r="U235" s="111">
        <v>31</v>
      </c>
      <c r="V235" s="68">
        <f t="shared" si="54"/>
        <v>57.985110919905729</v>
      </c>
    </row>
    <row r="236" spans="1:25">
      <c r="A236" s="50" t="s">
        <v>20</v>
      </c>
      <c r="B236" s="62"/>
      <c r="C236" s="62">
        <v>62</v>
      </c>
      <c r="D236" s="62"/>
      <c r="E236" s="62"/>
      <c r="F236" s="62">
        <v>139</v>
      </c>
      <c r="G236" s="62"/>
      <c r="H236" s="62"/>
      <c r="I236" s="62">
        <v>95</v>
      </c>
      <c r="J236" s="62"/>
      <c r="K236" s="62"/>
      <c r="L236" s="62">
        <v>124</v>
      </c>
      <c r="M236" s="62"/>
      <c r="N236" s="62"/>
      <c r="O236" s="62">
        <v>104</v>
      </c>
      <c r="P236" s="62"/>
      <c r="Q236" s="52">
        <v>55097</v>
      </c>
      <c r="R236" s="34">
        <v>93</v>
      </c>
      <c r="S236" s="68">
        <f t="shared" si="53"/>
        <v>168.79321923153711</v>
      </c>
      <c r="T236" s="52">
        <v>55378</v>
      </c>
      <c r="U236" s="111">
        <v>23</v>
      </c>
      <c r="V236" s="68">
        <f t="shared" si="54"/>
        <v>41.532738632670011</v>
      </c>
    </row>
    <row r="237" spans="1:25">
      <c r="A237" s="50" t="s">
        <v>21</v>
      </c>
      <c r="B237" s="62"/>
      <c r="C237" s="62">
        <v>45</v>
      </c>
      <c r="D237" s="62"/>
      <c r="E237" s="62"/>
      <c r="F237" s="62">
        <v>62</v>
      </c>
      <c r="G237" s="62"/>
      <c r="H237" s="62"/>
      <c r="I237" s="62">
        <v>47</v>
      </c>
      <c r="J237" s="62"/>
      <c r="K237" s="62"/>
      <c r="L237" s="62">
        <v>51</v>
      </c>
      <c r="M237" s="62"/>
      <c r="N237" s="62"/>
      <c r="O237" s="62">
        <v>29</v>
      </c>
      <c r="P237" s="62"/>
      <c r="Q237" s="52">
        <v>21741</v>
      </c>
      <c r="R237" s="34">
        <v>23</v>
      </c>
      <c r="S237" s="68">
        <f t="shared" si="53"/>
        <v>105.79090198242952</v>
      </c>
      <c r="T237" s="52">
        <v>21814</v>
      </c>
      <c r="U237" s="111">
        <v>4</v>
      </c>
      <c r="V237" s="68">
        <f t="shared" si="54"/>
        <v>18.336847895846702</v>
      </c>
    </row>
    <row r="238" spans="1:25">
      <c r="A238" s="54" t="s">
        <v>22</v>
      </c>
      <c r="B238" s="70">
        <f t="shared" ref="B238:C238" si="55">SUM(B230:B237)</f>
        <v>0</v>
      </c>
      <c r="C238" s="70">
        <f t="shared" si="55"/>
        <v>590</v>
      </c>
      <c r="D238" s="35">
        <f>C238*100000/B227</f>
        <v>180.10537690865911</v>
      </c>
      <c r="E238" s="70">
        <f t="shared" ref="E238:F238" si="56">SUM(E230:E237)</f>
        <v>0</v>
      </c>
      <c r="F238" s="70">
        <f t="shared" si="56"/>
        <v>1013</v>
      </c>
      <c r="G238" s="35">
        <f>F238*100000/E227</f>
        <v>308.96297629250529</v>
      </c>
      <c r="H238" s="70">
        <f t="shared" ref="H238:I238" si="57">SUM(H230:H237)</f>
        <v>0</v>
      </c>
      <c r="I238" s="70">
        <f t="shared" si="57"/>
        <v>644</v>
      </c>
      <c r="J238" s="35">
        <f>I238*100000/H227</f>
        <v>196.36600916577987</v>
      </c>
      <c r="K238" s="70">
        <f t="shared" ref="K238:L238" si="58">SUM(K230:K237)</f>
        <v>0</v>
      </c>
      <c r="L238" s="70">
        <f t="shared" si="58"/>
        <v>738</v>
      </c>
      <c r="M238" s="35">
        <f>L238*100000/K227</f>
        <v>224.97667924666345</v>
      </c>
      <c r="N238" s="70">
        <f t="shared" ref="N238:O238" si="59">SUM(N230:N237)</f>
        <v>0</v>
      </c>
      <c r="O238" s="70">
        <f t="shared" si="59"/>
        <v>641</v>
      </c>
      <c r="P238" s="35">
        <f>O238*100000/N227</f>
        <v>194.86244110047119</v>
      </c>
      <c r="Q238" s="47">
        <f>SUM(Q230:Q237)</f>
        <v>329536</v>
      </c>
      <c r="R238" s="70">
        <f>SUM(R230:R237)</f>
        <v>608</v>
      </c>
      <c r="S238" s="68">
        <f t="shared" si="53"/>
        <v>184.50184501845018</v>
      </c>
      <c r="T238" s="47">
        <f>SUM(T230:T237)</f>
        <v>330179</v>
      </c>
      <c r="U238" s="111">
        <f>SUM(U230:U237)</f>
        <v>157</v>
      </c>
      <c r="V238" s="68">
        <f t="shared" si="54"/>
        <v>47.549965321840574</v>
      </c>
    </row>
    <row r="239" spans="1:25" s="56" customFormat="1" ht="26.25">
      <c r="A239" s="141" t="s">
        <v>46</v>
      </c>
      <c r="B239" s="141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</row>
    <row r="240" spans="1:25">
      <c r="A240" s="142" t="s">
        <v>13</v>
      </c>
      <c r="B240" s="144" t="s">
        <v>12</v>
      </c>
      <c r="C240" s="145"/>
      <c r="D240" s="146"/>
      <c r="E240" s="144" t="s">
        <v>11</v>
      </c>
      <c r="F240" s="145"/>
      <c r="G240" s="146"/>
      <c r="H240" s="144" t="s">
        <v>10</v>
      </c>
      <c r="I240" s="145"/>
      <c r="J240" s="146"/>
      <c r="K240" s="144" t="s">
        <v>1</v>
      </c>
      <c r="L240" s="145"/>
      <c r="M240" s="146"/>
      <c r="N240" s="144" t="s">
        <v>5</v>
      </c>
      <c r="O240" s="145"/>
      <c r="P240" s="146"/>
      <c r="Q240" s="128" t="s">
        <v>59</v>
      </c>
      <c r="R240" s="129"/>
      <c r="S240" s="130"/>
      <c r="T240" s="128" t="s">
        <v>59</v>
      </c>
      <c r="U240" s="129"/>
      <c r="V240" s="130"/>
      <c r="W240" s="128" t="s">
        <v>59</v>
      </c>
      <c r="X240" s="129"/>
      <c r="Y240" s="130"/>
    </row>
    <row r="241" spans="1:25">
      <c r="A241" s="143"/>
      <c r="B241" s="70" t="s">
        <v>2</v>
      </c>
      <c r="C241" s="70" t="s">
        <v>44</v>
      </c>
      <c r="D241" s="70" t="s">
        <v>27</v>
      </c>
      <c r="E241" s="70" t="s">
        <v>2</v>
      </c>
      <c r="F241" s="70" t="s">
        <v>44</v>
      </c>
      <c r="G241" s="70" t="s">
        <v>27</v>
      </c>
      <c r="H241" s="70" t="s">
        <v>2</v>
      </c>
      <c r="I241" s="70" t="s">
        <v>44</v>
      </c>
      <c r="J241" s="70" t="s">
        <v>27</v>
      </c>
      <c r="K241" s="70" t="s">
        <v>2</v>
      </c>
      <c r="L241" s="70" t="s">
        <v>44</v>
      </c>
      <c r="M241" s="70" t="s">
        <v>27</v>
      </c>
      <c r="N241" s="70" t="s">
        <v>2</v>
      </c>
      <c r="O241" s="70" t="s">
        <v>44</v>
      </c>
      <c r="P241" s="70" t="s">
        <v>27</v>
      </c>
      <c r="Q241" s="70" t="s">
        <v>2</v>
      </c>
      <c r="R241" s="70" t="s">
        <v>44</v>
      </c>
      <c r="S241" s="70" t="s">
        <v>27</v>
      </c>
      <c r="T241" s="111" t="s">
        <v>2</v>
      </c>
      <c r="U241" s="111" t="s">
        <v>44</v>
      </c>
      <c r="V241" s="111" t="s">
        <v>27</v>
      </c>
      <c r="W241" s="111" t="s">
        <v>2</v>
      </c>
      <c r="X241" s="111" t="s">
        <v>44</v>
      </c>
      <c r="Y241" s="111" t="s">
        <v>27</v>
      </c>
    </row>
    <row r="242" spans="1:25">
      <c r="A242" s="50" t="s">
        <v>14</v>
      </c>
      <c r="B242" s="62"/>
      <c r="C242" s="62">
        <v>27</v>
      </c>
      <c r="D242" s="62"/>
      <c r="E242" s="62"/>
      <c r="F242" s="62">
        <v>46</v>
      </c>
      <c r="G242" s="62"/>
      <c r="H242" s="62"/>
      <c r="I242" s="62">
        <v>45</v>
      </c>
      <c r="J242" s="62"/>
      <c r="K242" s="62"/>
      <c r="L242" s="62"/>
      <c r="M242" s="62"/>
      <c r="N242" s="67">
        <v>51330</v>
      </c>
      <c r="O242" s="67">
        <v>47</v>
      </c>
      <c r="P242" s="68">
        <f>O242*100000/N242</f>
        <v>91.564387297876479</v>
      </c>
      <c r="Q242" s="52">
        <v>56627</v>
      </c>
      <c r="R242" s="34"/>
      <c r="S242" s="68"/>
      <c r="T242" s="52">
        <v>56627</v>
      </c>
      <c r="U242" s="111"/>
      <c r="V242" s="68"/>
      <c r="W242" s="52">
        <v>56627</v>
      </c>
      <c r="X242" s="111"/>
      <c r="Y242" s="68"/>
    </row>
    <row r="243" spans="1:25">
      <c r="A243" s="50" t="s">
        <v>15</v>
      </c>
      <c r="B243" s="62"/>
      <c r="C243" s="62">
        <v>20</v>
      </c>
      <c r="D243" s="62"/>
      <c r="E243" s="62"/>
      <c r="F243" s="62">
        <v>45</v>
      </c>
      <c r="G243" s="62"/>
      <c r="H243" s="62"/>
      <c r="I243" s="62">
        <v>30</v>
      </c>
      <c r="J243" s="62"/>
      <c r="K243" s="62"/>
      <c r="L243" s="62"/>
      <c r="M243" s="62"/>
      <c r="N243" s="67">
        <v>43651</v>
      </c>
      <c r="O243" s="67">
        <v>42</v>
      </c>
      <c r="P243" s="68">
        <f t="shared" ref="P243:P250" si="60">O243*100000/N243</f>
        <v>96.217726970745233</v>
      </c>
      <c r="Q243" s="52">
        <v>43803</v>
      </c>
      <c r="R243" s="34"/>
      <c r="S243" s="68"/>
      <c r="T243" s="52">
        <v>43803</v>
      </c>
      <c r="U243" s="111"/>
      <c r="V243" s="68"/>
      <c r="W243" s="52">
        <v>43803</v>
      </c>
      <c r="X243" s="111"/>
      <c r="Y243" s="68"/>
    </row>
    <row r="244" spans="1:25">
      <c r="A244" s="50" t="s">
        <v>16</v>
      </c>
      <c r="B244" s="62"/>
      <c r="C244" s="62">
        <v>32</v>
      </c>
      <c r="D244" s="62"/>
      <c r="E244" s="62"/>
      <c r="F244" s="62">
        <v>17</v>
      </c>
      <c r="G244" s="62"/>
      <c r="H244" s="62"/>
      <c r="I244" s="62">
        <v>26</v>
      </c>
      <c r="J244" s="62"/>
      <c r="K244" s="62"/>
      <c r="L244" s="62"/>
      <c r="M244" s="62"/>
      <c r="N244" s="42">
        <v>31785</v>
      </c>
      <c r="O244" s="67">
        <v>26</v>
      </c>
      <c r="P244" s="68">
        <f t="shared" si="60"/>
        <v>81.799591002044991</v>
      </c>
      <c r="Q244" s="52">
        <v>31893</v>
      </c>
      <c r="R244" s="34"/>
      <c r="S244" s="68"/>
      <c r="T244" s="52">
        <v>31893</v>
      </c>
      <c r="U244" s="111"/>
      <c r="V244" s="68"/>
      <c r="W244" s="52">
        <v>31893</v>
      </c>
      <c r="X244" s="111"/>
      <c r="Y244" s="68"/>
    </row>
    <row r="245" spans="1:25">
      <c r="A245" s="50" t="s">
        <v>17</v>
      </c>
      <c r="B245" s="62"/>
      <c r="C245" s="62">
        <v>40</v>
      </c>
      <c r="D245" s="62"/>
      <c r="E245" s="62"/>
      <c r="F245" s="62">
        <v>29</v>
      </c>
      <c r="G245" s="62"/>
      <c r="H245" s="62"/>
      <c r="I245" s="62">
        <v>31</v>
      </c>
      <c r="J245" s="62"/>
      <c r="K245" s="62"/>
      <c r="L245" s="62"/>
      <c r="M245" s="62"/>
      <c r="N245" s="67">
        <v>57978</v>
      </c>
      <c r="O245" s="67">
        <v>44</v>
      </c>
      <c r="P245" s="68">
        <f t="shared" si="60"/>
        <v>75.890855151954185</v>
      </c>
      <c r="Q245" s="52">
        <v>57945</v>
      </c>
      <c r="R245" s="34"/>
      <c r="S245" s="68"/>
      <c r="T245" s="52">
        <v>57945</v>
      </c>
      <c r="U245" s="111"/>
      <c r="V245" s="68"/>
      <c r="W245" s="52">
        <v>57945</v>
      </c>
      <c r="X245" s="111"/>
      <c r="Y245" s="68"/>
    </row>
    <row r="246" spans="1:25">
      <c r="A246" s="50" t="s">
        <v>18</v>
      </c>
      <c r="B246" s="62"/>
      <c r="C246" s="62">
        <v>13</v>
      </c>
      <c r="D246" s="62"/>
      <c r="E246" s="62"/>
      <c r="F246" s="62">
        <v>8</v>
      </c>
      <c r="G246" s="62"/>
      <c r="H246" s="62"/>
      <c r="I246" s="62">
        <v>22</v>
      </c>
      <c r="J246" s="62"/>
      <c r="K246" s="62"/>
      <c r="L246" s="62"/>
      <c r="M246" s="62"/>
      <c r="N246" s="67">
        <v>14746</v>
      </c>
      <c r="O246" s="67">
        <v>23</v>
      </c>
      <c r="P246" s="68">
        <f t="shared" si="60"/>
        <v>155.97450155974502</v>
      </c>
      <c r="Q246" s="52">
        <v>9287</v>
      </c>
      <c r="R246" s="34"/>
      <c r="S246" s="68"/>
      <c r="T246" s="52">
        <v>9287</v>
      </c>
      <c r="U246" s="111"/>
      <c r="V246" s="68"/>
      <c r="W246" s="52">
        <v>9287</v>
      </c>
      <c r="X246" s="111"/>
      <c r="Y246" s="68"/>
    </row>
    <row r="247" spans="1:25">
      <c r="A247" s="50" t="s">
        <v>19</v>
      </c>
      <c r="B247" s="62"/>
      <c r="C247" s="62">
        <v>45</v>
      </c>
      <c r="D247" s="62"/>
      <c r="E247" s="62"/>
      <c r="F247" s="62">
        <v>48</v>
      </c>
      <c r="G247" s="62"/>
      <c r="H247" s="62"/>
      <c r="I247" s="62">
        <v>55</v>
      </c>
      <c r="J247" s="62"/>
      <c r="K247" s="62"/>
      <c r="L247" s="62"/>
      <c r="M247" s="62"/>
      <c r="N247" s="67">
        <v>53013</v>
      </c>
      <c r="O247" s="67">
        <v>57</v>
      </c>
      <c r="P247" s="68">
        <f t="shared" si="60"/>
        <v>107.52079678569407</v>
      </c>
      <c r="Q247" s="52">
        <v>53143</v>
      </c>
      <c r="R247" s="34"/>
      <c r="S247" s="68"/>
      <c r="T247" s="52">
        <v>53143</v>
      </c>
      <c r="U247" s="111"/>
      <c r="V247" s="68"/>
      <c r="W247" s="52">
        <v>53143</v>
      </c>
      <c r="X247" s="111"/>
      <c r="Y247" s="68"/>
    </row>
    <row r="248" spans="1:25">
      <c r="A248" s="50" t="s">
        <v>20</v>
      </c>
      <c r="B248" s="62"/>
      <c r="C248" s="62">
        <v>44</v>
      </c>
      <c r="D248" s="62"/>
      <c r="E248" s="62"/>
      <c r="F248" s="62">
        <v>51</v>
      </c>
      <c r="G248" s="62"/>
      <c r="H248" s="62"/>
      <c r="I248" s="62">
        <v>44</v>
      </c>
      <c r="J248" s="62"/>
      <c r="K248" s="62"/>
      <c r="L248" s="62"/>
      <c r="M248" s="62"/>
      <c r="N248" s="67">
        <v>54771</v>
      </c>
      <c r="O248" s="67">
        <v>43</v>
      </c>
      <c r="P248" s="68">
        <f t="shared" si="60"/>
        <v>78.508699859414648</v>
      </c>
      <c r="Q248" s="52">
        <v>55097</v>
      </c>
      <c r="R248" s="34"/>
      <c r="S248" s="68"/>
      <c r="T248" s="52">
        <v>55097</v>
      </c>
      <c r="U248" s="111"/>
      <c r="V248" s="68"/>
      <c r="W248" s="52">
        <v>55097</v>
      </c>
      <c r="X248" s="111"/>
      <c r="Y248" s="68"/>
    </row>
    <row r="249" spans="1:25">
      <c r="A249" s="50" t="s">
        <v>21</v>
      </c>
      <c r="B249" s="62"/>
      <c r="C249" s="62">
        <v>16</v>
      </c>
      <c r="D249" s="62"/>
      <c r="E249" s="62"/>
      <c r="F249" s="62">
        <v>16</v>
      </c>
      <c r="G249" s="62"/>
      <c r="H249" s="62"/>
      <c r="I249" s="62">
        <v>18</v>
      </c>
      <c r="J249" s="62"/>
      <c r="K249" s="62"/>
      <c r="L249" s="62"/>
      <c r="M249" s="62"/>
      <c r="N249" s="67">
        <v>21676</v>
      </c>
      <c r="O249" s="67">
        <v>22</v>
      </c>
      <c r="P249" s="68">
        <f t="shared" si="60"/>
        <v>101.49474072707142</v>
      </c>
      <c r="Q249" s="52">
        <v>21741</v>
      </c>
      <c r="R249" s="34"/>
      <c r="S249" s="68"/>
      <c r="T249" s="52">
        <v>21741</v>
      </c>
      <c r="U249" s="111"/>
      <c r="V249" s="68"/>
      <c r="W249" s="52">
        <v>21741</v>
      </c>
      <c r="X249" s="111"/>
      <c r="Y249" s="68"/>
    </row>
    <row r="250" spans="1:25">
      <c r="A250" s="54" t="s">
        <v>22</v>
      </c>
      <c r="B250" s="62"/>
      <c r="C250" s="62">
        <f>SUM(C242:C249)</f>
        <v>237</v>
      </c>
      <c r="D250" s="35">
        <f>C250*100000/B227</f>
        <v>72.34741411415628</v>
      </c>
      <c r="E250" s="62"/>
      <c r="F250" s="62">
        <f>SUM(F242:F249)</f>
        <v>260</v>
      </c>
      <c r="G250" s="35">
        <f>F250*100000/E227</f>
        <v>79.299480588402147</v>
      </c>
      <c r="H250" s="62"/>
      <c r="I250" s="62">
        <f>SUM(I242:I249)</f>
        <v>271</v>
      </c>
      <c r="J250" s="35">
        <f>I250*100000/H227</f>
        <v>82.632280254544014</v>
      </c>
      <c r="K250" s="62"/>
      <c r="L250" s="62">
        <v>321</v>
      </c>
      <c r="M250" s="35">
        <f>L250*100000/K227</f>
        <v>97.855710078833297</v>
      </c>
      <c r="N250" s="47">
        <f>SUM(N242:N249)</f>
        <v>328950</v>
      </c>
      <c r="O250" s="60">
        <f>SUM(O242:O249)</f>
        <v>304</v>
      </c>
      <c r="P250" s="68">
        <f t="shared" si="60"/>
        <v>92.415260677914574</v>
      </c>
      <c r="Q250" s="47">
        <f>SUM(Q242:Q249)</f>
        <v>329536</v>
      </c>
      <c r="R250" s="60">
        <v>109</v>
      </c>
      <c r="S250" s="35">
        <f t="shared" ref="S250" si="61">R250*100000/Q250</f>
        <v>33.076811031268207</v>
      </c>
      <c r="T250" s="47">
        <f>SUM(T242:T249)</f>
        <v>329536</v>
      </c>
      <c r="U250" s="60">
        <v>109</v>
      </c>
      <c r="V250" s="35">
        <f t="shared" ref="V250" si="62">U250*100000/T250</f>
        <v>33.076811031268207</v>
      </c>
      <c r="W250" s="47">
        <f>SUM(W242:W249)</f>
        <v>329536</v>
      </c>
      <c r="X250" s="60">
        <v>109</v>
      </c>
      <c r="Y250" s="35">
        <f t="shared" ref="Y250" si="63">X250*100000/W250</f>
        <v>33.076811031268207</v>
      </c>
    </row>
  </sheetData>
  <mergeCells count="225">
    <mergeCell ref="Q64:S64"/>
    <mergeCell ref="A63:S63"/>
    <mergeCell ref="A14:S14"/>
    <mergeCell ref="A15:A16"/>
    <mergeCell ref="E15:G15"/>
    <mergeCell ref="H15:J15"/>
    <mergeCell ref="K15:M15"/>
    <mergeCell ref="N15:P15"/>
    <mergeCell ref="Q15:S15"/>
    <mergeCell ref="B15:D15"/>
    <mergeCell ref="A38:S38"/>
    <mergeCell ref="A39:A40"/>
    <mergeCell ref="B39:D39"/>
    <mergeCell ref="E39:G39"/>
    <mergeCell ref="H39:J39"/>
    <mergeCell ref="K39:M39"/>
    <mergeCell ref="N39:P39"/>
    <mergeCell ref="Q39:S39"/>
    <mergeCell ref="A26:S26"/>
    <mergeCell ref="A27:A28"/>
    <mergeCell ref="B27:D27"/>
    <mergeCell ref="E27:G27"/>
    <mergeCell ref="H27:J27"/>
    <mergeCell ref="A1:S1"/>
    <mergeCell ref="A2:S2"/>
    <mergeCell ref="A3:A4"/>
    <mergeCell ref="B3:D3"/>
    <mergeCell ref="E3:G3"/>
    <mergeCell ref="H3:J3"/>
    <mergeCell ref="K3:M3"/>
    <mergeCell ref="N3:P3"/>
    <mergeCell ref="Q3:S3"/>
    <mergeCell ref="K27:M27"/>
    <mergeCell ref="N27:P27"/>
    <mergeCell ref="Q27:S27"/>
    <mergeCell ref="A76:S76"/>
    <mergeCell ref="B77:D77"/>
    <mergeCell ref="E77:G77"/>
    <mergeCell ref="H77:J77"/>
    <mergeCell ref="K77:M77"/>
    <mergeCell ref="N77:P77"/>
    <mergeCell ref="Q77:S77"/>
    <mergeCell ref="A51:S51"/>
    <mergeCell ref="A52:A53"/>
    <mergeCell ref="B52:D52"/>
    <mergeCell ref="E52:G52"/>
    <mergeCell ref="H52:J52"/>
    <mergeCell ref="K52:M52"/>
    <mergeCell ref="N52:P52"/>
    <mergeCell ref="Q52:S52"/>
    <mergeCell ref="A64:A65"/>
    <mergeCell ref="B64:D64"/>
    <mergeCell ref="E64:G64"/>
    <mergeCell ref="H64:J64"/>
    <mergeCell ref="K64:M64"/>
    <mergeCell ref="N64:P64"/>
    <mergeCell ref="B102:D102"/>
    <mergeCell ref="E102:G102"/>
    <mergeCell ref="H102:J102"/>
    <mergeCell ref="K102:M102"/>
    <mergeCell ref="N102:P102"/>
    <mergeCell ref="Q102:S102"/>
    <mergeCell ref="Q78:S78"/>
    <mergeCell ref="A89:S89"/>
    <mergeCell ref="A90:A91"/>
    <mergeCell ref="B90:D90"/>
    <mergeCell ref="E90:G90"/>
    <mergeCell ref="H90:J90"/>
    <mergeCell ref="K90:M90"/>
    <mergeCell ref="N90:P90"/>
    <mergeCell ref="Q90:S90"/>
    <mergeCell ref="A78:A79"/>
    <mergeCell ref="B78:D78"/>
    <mergeCell ref="E78:G78"/>
    <mergeCell ref="H78:J78"/>
    <mergeCell ref="K78:M78"/>
    <mergeCell ref="N78:P78"/>
    <mergeCell ref="A101:S101"/>
    <mergeCell ref="A126:S126"/>
    <mergeCell ref="B127:D127"/>
    <mergeCell ref="E127:G127"/>
    <mergeCell ref="H127:J127"/>
    <mergeCell ref="K127:M127"/>
    <mergeCell ref="N127:P127"/>
    <mergeCell ref="Q127:S127"/>
    <mergeCell ref="Q103:S103"/>
    <mergeCell ref="A114:S114"/>
    <mergeCell ref="A115:A116"/>
    <mergeCell ref="K115:M115"/>
    <mergeCell ref="N115:P115"/>
    <mergeCell ref="Q115:S115"/>
    <mergeCell ref="A103:A104"/>
    <mergeCell ref="B103:D103"/>
    <mergeCell ref="E103:G103"/>
    <mergeCell ref="H103:J103"/>
    <mergeCell ref="K103:M103"/>
    <mergeCell ref="N103:P103"/>
    <mergeCell ref="H115:J115"/>
    <mergeCell ref="E115:G115"/>
    <mergeCell ref="B115:D115"/>
    <mergeCell ref="A151:S151"/>
    <mergeCell ref="B152:D152"/>
    <mergeCell ref="E152:G152"/>
    <mergeCell ref="H152:J152"/>
    <mergeCell ref="K152:M152"/>
    <mergeCell ref="N152:P152"/>
    <mergeCell ref="Q152:S152"/>
    <mergeCell ref="Q128:S128"/>
    <mergeCell ref="A139:S139"/>
    <mergeCell ref="A140:A141"/>
    <mergeCell ref="B140:D140"/>
    <mergeCell ref="E140:G140"/>
    <mergeCell ref="H140:J140"/>
    <mergeCell ref="K140:M140"/>
    <mergeCell ref="N140:P140"/>
    <mergeCell ref="Q140:S140"/>
    <mergeCell ref="A128:A129"/>
    <mergeCell ref="B128:D128"/>
    <mergeCell ref="E128:G128"/>
    <mergeCell ref="H128:J128"/>
    <mergeCell ref="K128:M128"/>
    <mergeCell ref="N128:P128"/>
    <mergeCell ref="A176:S176"/>
    <mergeCell ref="B177:D177"/>
    <mergeCell ref="E177:G177"/>
    <mergeCell ref="H177:J177"/>
    <mergeCell ref="K177:M177"/>
    <mergeCell ref="N177:P177"/>
    <mergeCell ref="Q177:S177"/>
    <mergeCell ref="Q153:S153"/>
    <mergeCell ref="A164:S164"/>
    <mergeCell ref="A165:A166"/>
    <mergeCell ref="B165:D165"/>
    <mergeCell ref="E165:G165"/>
    <mergeCell ref="H165:J165"/>
    <mergeCell ref="K165:M165"/>
    <mergeCell ref="N165:P165"/>
    <mergeCell ref="Q165:S165"/>
    <mergeCell ref="A153:A154"/>
    <mergeCell ref="B153:D153"/>
    <mergeCell ref="E153:G153"/>
    <mergeCell ref="H153:J153"/>
    <mergeCell ref="K153:M153"/>
    <mergeCell ref="N153:P153"/>
    <mergeCell ref="A201:S201"/>
    <mergeCell ref="B202:D202"/>
    <mergeCell ref="E202:G202"/>
    <mergeCell ref="H202:J202"/>
    <mergeCell ref="K202:M202"/>
    <mergeCell ref="N202:P202"/>
    <mergeCell ref="Q202:S202"/>
    <mergeCell ref="Q178:S178"/>
    <mergeCell ref="A189:S189"/>
    <mergeCell ref="A190:A191"/>
    <mergeCell ref="B190:D190"/>
    <mergeCell ref="E190:G190"/>
    <mergeCell ref="H190:J190"/>
    <mergeCell ref="K190:M190"/>
    <mergeCell ref="N190:P190"/>
    <mergeCell ref="Q190:S190"/>
    <mergeCell ref="A178:A179"/>
    <mergeCell ref="B178:D178"/>
    <mergeCell ref="E178:G178"/>
    <mergeCell ref="H178:J178"/>
    <mergeCell ref="K178:M178"/>
    <mergeCell ref="N178:P178"/>
    <mergeCell ref="A239:S239"/>
    <mergeCell ref="A240:A241"/>
    <mergeCell ref="B240:D240"/>
    <mergeCell ref="E240:G240"/>
    <mergeCell ref="H240:J240"/>
    <mergeCell ref="K240:M240"/>
    <mergeCell ref="N240:P240"/>
    <mergeCell ref="Q240:S240"/>
    <mergeCell ref="A228:A229"/>
    <mergeCell ref="B228:D228"/>
    <mergeCell ref="E228:G228"/>
    <mergeCell ref="H228:J228"/>
    <mergeCell ref="K228:M228"/>
    <mergeCell ref="N228:P228"/>
    <mergeCell ref="A226:S226"/>
    <mergeCell ref="B227:D227"/>
    <mergeCell ref="E227:G227"/>
    <mergeCell ref="H227:J227"/>
    <mergeCell ref="K227:M227"/>
    <mergeCell ref="N227:P227"/>
    <mergeCell ref="Q227:S227"/>
    <mergeCell ref="Q203:S203"/>
    <mergeCell ref="Q228:S228"/>
    <mergeCell ref="A214:S214"/>
    <mergeCell ref="A215:A216"/>
    <mergeCell ref="B215:D215"/>
    <mergeCell ref="E215:G215"/>
    <mergeCell ref="H215:J215"/>
    <mergeCell ref="K215:M215"/>
    <mergeCell ref="N215:P215"/>
    <mergeCell ref="Q215:S215"/>
    <mergeCell ref="A203:A204"/>
    <mergeCell ref="B203:D203"/>
    <mergeCell ref="E203:G203"/>
    <mergeCell ref="H203:J203"/>
    <mergeCell ref="K203:M203"/>
    <mergeCell ref="N203:P203"/>
    <mergeCell ref="T77:V77"/>
    <mergeCell ref="T78:V78"/>
    <mergeCell ref="T90:V90"/>
    <mergeCell ref="T102:V102"/>
    <mergeCell ref="T103:V103"/>
    <mergeCell ref="T115:V115"/>
    <mergeCell ref="T127:V127"/>
    <mergeCell ref="T128:V128"/>
    <mergeCell ref="T140:V140"/>
    <mergeCell ref="T227:V227"/>
    <mergeCell ref="T228:V228"/>
    <mergeCell ref="T240:V240"/>
    <mergeCell ref="W240:Y240"/>
    <mergeCell ref="T152:V152"/>
    <mergeCell ref="T153:V153"/>
    <mergeCell ref="T165:V165"/>
    <mergeCell ref="T177:V177"/>
    <mergeCell ref="T178:V178"/>
    <mergeCell ref="T190:V190"/>
    <mergeCell ref="T202:V202"/>
    <mergeCell ref="T203:V203"/>
    <mergeCell ref="T215:V215"/>
  </mergeCells>
  <pageMargins left="0.11811023622047245" right="0.11811023622047245" top="0.74803149606299213" bottom="0.55118110236220474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53-57</vt:lpstr>
      <vt:lpstr>19ตัว</vt:lpstr>
      <vt:lpstr>'53-57'!Print_Area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woraya</cp:lastModifiedBy>
  <cp:lastPrinted>2015-10-02T09:20:04Z</cp:lastPrinted>
  <dcterms:created xsi:type="dcterms:W3CDTF">2013-07-17T14:05:11Z</dcterms:created>
  <dcterms:modified xsi:type="dcterms:W3CDTF">2016-01-08T09:37:22Z</dcterms:modified>
</cp:coreProperties>
</file>