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woraya\work2023\pmqa\doc\"/>
    </mc:Choice>
  </mc:AlternateContent>
  <bookViews>
    <workbookView xWindow="-120" yWindow="-120" windowWidth="20640" windowHeight="11160" activeTab="1"/>
  </bookViews>
  <sheets>
    <sheet name="คำอธิบาย" sheetId="13" r:id="rId1"/>
    <sheet name="Cat.1 66" sheetId="1" r:id="rId2"/>
    <sheet name=" Cat.2 66" sheetId="4" r:id="rId3"/>
    <sheet name="Cat.3 66" sheetId="23" r:id="rId4"/>
    <sheet name="Cat.4 66" sheetId="18" r:id="rId5"/>
    <sheet name="Cat.5 66" sheetId="19" r:id="rId6"/>
    <sheet name="Cat.6 66" sheetId="20" r:id="rId7"/>
    <sheet name="Graph" sheetId="16" r:id="rId8"/>
    <sheet name="NOTE" sheetId="21" r:id="rId9"/>
    <sheet name="Cat.3" sheetId="8" r:id="rId10"/>
    <sheet name="Cat.4" sheetId="9" r:id="rId11"/>
    <sheet name="Cat.5" sheetId="10" r:id="rId12"/>
    <sheet name="Cat.6" sheetId="11" r:id="rId13"/>
    <sheet name="Cat.7" sheetId="17" state="hidden" r:id="rId14"/>
    <sheet name="Sheet1" sheetId="14" state="hidden" r:id="rId15"/>
    <sheet name="Sheet2" sheetId="15" state="hidden" r:id="rId16"/>
  </sheets>
  <definedNames>
    <definedName name="_xlnm._FilterDatabase" localSheetId="14" hidden="1">Sheet1!$A$1:$C$1</definedName>
    <definedName name="_xlnm._FilterDatabase" localSheetId="15" hidden="1">Sheet2!$A$1:$C$1</definedName>
    <definedName name="_xlnm.Print_Area" localSheetId="1">'Cat.1 66'!$A$1:$I$36</definedName>
    <definedName name="_xlnm.Print_Area" localSheetId="11">'Cat.5'!$A$1:$I$35</definedName>
    <definedName name="_xlnm.Print_Area" localSheetId="5">'Cat.5 66'!$A$1:$I$35</definedName>
    <definedName name="_xlnm.Print_Area" localSheetId="12">'Cat.6'!$A$1:$I$37</definedName>
    <definedName name="_xlnm.Print_Area" localSheetId="6">'Cat.6 66'!$A$1:$I$37</definedName>
    <definedName name="_xlnm.Print_Area" localSheetId="13">'Cat.7'!$A$1:$C$87</definedName>
    <definedName name="_xlnm.Print_Titles" localSheetId="1">'Cat.1 66'!$23:$26</definedName>
    <definedName name="_xlnm.Print_Titles" localSheetId="9">'Cat.3'!$18:$19</definedName>
    <definedName name="_xlnm.Print_Titles" localSheetId="3">'Cat.3 66'!$18:$19</definedName>
    <definedName name="_xlnm.Print_Titles" localSheetId="10">'Cat.4'!$21:$22</definedName>
    <definedName name="_xlnm.Print_Titles" localSheetId="4">'Cat.4 66'!$21:$22</definedName>
    <definedName name="_xlnm.Print_Titles" localSheetId="12">'Cat.6'!$25:$26</definedName>
    <definedName name="_xlnm.Print_Titles" localSheetId="6">'Cat.6 66'!$25:$26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23" l="1"/>
  <c r="D30" i="23"/>
  <c r="I29" i="23"/>
  <c r="I30" i="23" s="1"/>
  <c r="H29" i="23"/>
  <c r="G29" i="23"/>
  <c r="G30" i="23" s="1"/>
  <c r="F29" i="23"/>
  <c r="F30" i="23" s="1"/>
  <c r="E29" i="23"/>
  <c r="E30" i="23" s="1"/>
  <c r="D29" i="23"/>
  <c r="I15" i="23"/>
  <c r="E15" i="23"/>
  <c r="I14" i="23"/>
  <c r="H14" i="23"/>
  <c r="H15" i="23" s="1"/>
  <c r="G14" i="23"/>
  <c r="G15" i="23" s="1"/>
  <c r="F14" i="23"/>
  <c r="F15" i="23" s="1"/>
  <c r="E14" i="23"/>
  <c r="D14" i="23"/>
  <c r="D15" i="23" s="1"/>
  <c r="D16" i="23" s="1"/>
  <c r="D31" i="23" l="1"/>
  <c r="D32" i="23" s="1"/>
  <c r="H35" i="20"/>
  <c r="D35" i="20"/>
  <c r="I34" i="20"/>
  <c r="I35" i="20" s="1"/>
  <c r="H34" i="20"/>
  <c r="G34" i="20"/>
  <c r="G35" i="20" s="1"/>
  <c r="F34" i="20"/>
  <c r="F35" i="20" s="1"/>
  <c r="E34" i="20"/>
  <c r="E35" i="20" s="1"/>
  <c r="D34" i="20"/>
  <c r="I21" i="20"/>
  <c r="E21" i="20"/>
  <c r="I20" i="20"/>
  <c r="H20" i="20"/>
  <c r="H21" i="20" s="1"/>
  <c r="G20" i="20"/>
  <c r="G21" i="20" s="1"/>
  <c r="F20" i="20"/>
  <c r="F21" i="20" s="1"/>
  <c r="E20" i="20"/>
  <c r="D20" i="20"/>
  <c r="D21" i="20" s="1"/>
  <c r="D22" i="20" s="1"/>
  <c r="D36" i="20" l="1"/>
  <c r="D37" i="20" s="1"/>
  <c r="H33" i="19" l="1"/>
  <c r="D33" i="19"/>
  <c r="D34" i="19" s="1"/>
  <c r="I32" i="19"/>
  <c r="I33" i="19" s="1"/>
  <c r="H32" i="19"/>
  <c r="G32" i="19"/>
  <c r="G33" i="19" s="1"/>
  <c r="F32" i="19"/>
  <c r="F33" i="19" s="1"/>
  <c r="E32" i="19"/>
  <c r="E33" i="19" s="1"/>
  <c r="D32" i="19"/>
  <c r="I17" i="19"/>
  <c r="E17" i="19"/>
  <c r="I16" i="19"/>
  <c r="H16" i="19"/>
  <c r="H17" i="19" s="1"/>
  <c r="G16" i="19"/>
  <c r="G17" i="19" s="1"/>
  <c r="F16" i="19"/>
  <c r="F17" i="19" s="1"/>
  <c r="E16" i="19"/>
  <c r="D16" i="19"/>
  <c r="D17" i="19" s="1"/>
  <c r="D18" i="19" s="1"/>
  <c r="D35" i="19" s="1"/>
  <c r="G31" i="18" l="1"/>
  <c r="I30" i="18"/>
  <c r="I31" i="18" s="1"/>
  <c r="H30" i="18"/>
  <c r="H31" i="18" s="1"/>
  <c r="G30" i="18"/>
  <c r="F30" i="18"/>
  <c r="F31" i="18" s="1"/>
  <c r="E30" i="18"/>
  <c r="E31" i="18" s="1"/>
  <c r="D30" i="18"/>
  <c r="D31" i="18" s="1"/>
  <c r="D32" i="18" s="1"/>
  <c r="H18" i="18"/>
  <c r="G18" i="18"/>
  <c r="D18" i="18"/>
  <c r="I17" i="18"/>
  <c r="I18" i="18" s="1"/>
  <c r="H17" i="18"/>
  <c r="G17" i="18"/>
  <c r="F17" i="18"/>
  <c r="F18" i="18" s="1"/>
  <c r="E17" i="18"/>
  <c r="E18" i="18" s="1"/>
  <c r="D17" i="18"/>
  <c r="D19" i="18" l="1"/>
  <c r="D33" i="18" s="1"/>
  <c r="H34" i="11" l="1"/>
  <c r="H35" i="11" s="1"/>
  <c r="D34" i="11"/>
  <c r="D35" i="11" s="1"/>
  <c r="D20" i="11"/>
  <c r="E29" i="8"/>
  <c r="E30" i="8" s="1"/>
  <c r="F29" i="8"/>
  <c r="G29" i="8"/>
  <c r="G30" i="8" s="1"/>
  <c r="H29" i="8"/>
  <c r="H30" i="8" s="1"/>
  <c r="I29" i="8"/>
  <c r="I30" i="8" s="1"/>
  <c r="D29" i="8"/>
  <c r="A7" i="15"/>
  <c r="A6" i="15"/>
  <c r="A5" i="15"/>
  <c r="A4" i="15"/>
  <c r="A3" i="15"/>
  <c r="A2" i="15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D33" i="1"/>
  <c r="D34" i="1" s="1"/>
  <c r="E33" i="1"/>
  <c r="E34" i="1" s="1"/>
  <c r="F33" i="1"/>
  <c r="F34" i="1" s="1"/>
  <c r="G33" i="1"/>
  <c r="G34" i="1" s="1"/>
  <c r="H33" i="1"/>
  <c r="H34" i="1" s="1"/>
  <c r="I33" i="1"/>
  <c r="I34" i="1" s="1"/>
  <c r="D16" i="1"/>
  <c r="D17" i="1" s="1"/>
  <c r="E16" i="1"/>
  <c r="E17" i="1" s="1"/>
  <c r="F16" i="1"/>
  <c r="F17" i="1" s="1"/>
  <c r="G16" i="1"/>
  <c r="G17" i="1" s="1"/>
  <c r="H16" i="1"/>
  <c r="H17" i="1" s="1"/>
  <c r="I16" i="1"/>
  <c r="I17" i="1" s="1"/>
  <c r="D21" i="11"/>
  <c r="E20" i="11"/>
  <c r="E21" i="11" s="1"/>
  <c r="F20" i="11"/>
  <c r="F21" i="11" s="1"/>
  <c r="G20" i="11"/>
  <c r="G21" i="11" s="1"/>
  <c r="H20" i="11"/>
  <c r="H21" i="11" s="1"/>
  <c r="I20" i="11"/>
  <c r="I21" i="11" s="1"/>
  <c r="E34" i="11"/>
  <c r="E35" i="11" s="1"/>
  <c r="F34" i="11"/>
  <c r="F35" i="11" s="1"/>
  <c r="G34" i="11"/>
  <c r="G35" i="11" s="1"/>
  <c r="I34" i="11"/>
  <c r="I35" i="11" s="1"/>
  <c r="E32" i="10"/>
  <c r="E33" i="10" s="1"/>
  <c r="F32" i="10"/>
  <c r="F33" i="10"/>
  <c r="G32" i="10"/>
  <c r="G33" i="10" s="1"/>
  <c r="H32" i="10"/>
  <c r="H33" i="10" s="1"/>
  <c r="I32" i="10"/>
  <c r="I33" i="10" s="1"/>
  <c r="D32" i="10"/>
  <c r="D33" i="10"/>
  <c r="D16" i="4"/>
  <c r="D17" i="4" s="1"/>
  <c r="E16" i="4"/>
  <c r="E17" i="4"/>
  <c r="F16" i="4"/>
  <c r="F17" i="4" s="1"/>
  <c r="G16" i="4"/>
  <c r="G17" i="4" s="1"/>
  <c r="H16" i="4"/>
  <c r="H17" i="4" s="1"/>
  <c r="I16" i="4"/>
  <c r="I17" i="4" s="1"/>
  <c r="D30" i="4"/>
  <c r="D31" i="4" s="1"/>
  <c r="E30" i="4"/>
  <c r="E31" i="4" s="1"/>
  <c r="F30" i="4"/>
  <c r="F31" i="4" s="1"/>
  <c r="G30" i="4"/>
  <c r="G31" i="4" s="1"/>
  <c r="H30" i="4"/>
  <c r="H31" i="4" s="1"/>
  <c r="I30" i="4"/>
  <c r="I31" i="4" s="1"/>
  <c r="D14" i="8"/>
  <c r="D15" i="8" s="1"/>
  <c r="E14" i="8"/>
  <c r="E15" i="8" s="1"/>
  <c r="F14" i="8"/>
  <c r="F15" i="8"/>
  <c r="G14" i="8"/>
  <c r="G15" i="8" s="1"/>
  <c r="H14" i="8"/>
  <c r="H15" i="8" s="1"/>
  <c r="I14" i="8"/>
  <c r="I15" i="8" s="1"/>
  <c r="D30" i="8"/>
  <c r="F30" i="8"/>
  <c r="D17" i="9"/>
  <c r="D18" i="9" s="1"/>
  <c r="E17" i="9"/>
  <c r="E18" i="9" s="1"/>
  <c r="F17" i="9"/>
  <c r="F18" i="9" s="1"/>
  <c r="G17" i="9"/>
  <c r="G18" i="9" s="1"/>
  <c r="H17" i="9"/>
  <c r="H18" i="9" s="1"/>
  <c r="I17" i="9"/>
  <c r="I18" i="9" s="1"/>
  <c r="D30" i="9"/>
  <c r="D31" i="9" s="1"/>
  <c r="E30" i="9"/>
  <c r="E31" i="9" s="1"/>
  <c r="F30" i="9"/>
  <c r="F31" i="9" s="1"/>
  <c r="G30" i="9"/>
  <c r="G31" i="9" s="1"/>
  <c r="H30" i="9"/>
  <c r="H31" i="9" s="1"/>
  <c r="I30" i="9"/>
  <c r="I31" i="9" s="1"/>
  <c r="E16" i="10"/>
  <c r="E17" i="10" s="1"/>
  <c r="F16" i="10"/>
  <c r="F17" i="10" s="1"/>
  <c r="G16" i="10"/>
  <c r="G17" i="10" s="1"/>
  <c r="H16" i="10"/>
  <c r="H17" i="10" s="1"/>
  <c r="I16" i="10"/>
  <c r="I17" i="10" s="1"/>
  <c r="D16" i="10"/>
  <c r="D17" i="10"/>
  <c r="C12" i="14"/>
  <c r="D36" i="11" l="1"/>
  <c r="C14" i="14" s="1"/>
  <c r="D18" i="1"/>
  <c r="C2" i="14" s="1"/>
  <c r="D22" i="11"/>
  <c r="D34" i="10"/>
  <c r="C11" i="14" s="1"/>
  <c r="D18" i="10"/>
  <c r="D32" i="9"/>
  <c r="C9" i="14" s="1"/>
  <c r="D19" i="9"/>
  <c r="C8" i="14" s="1"/>
  <c r="D31" i="8"/>
  <c r="C7" i="14" s="1"/>
  <c r="D16" i="8"/>
  <c r="C6" i="14" s="1"/>
  <c r="D32" i="4"/>
  <c r="C5" i="14" s="1"/>
  <c r="D18" i="4"/>
  <c r="C4" i="14" s="1"/>
  <c r="D35" i="1"/>
  <c r="C3" i="14" s="1"/>
  <c r="D37" i="11" l="1"/>
  <c r="C7" i="15" s="1"/>
  <c r="C13" i="14"/>
  <c r="D35" i="10"/>
  <c r="C6" i="15" s="1"/>
  <c r="C10" i="14"/>
  <c r="D33" i="4"/>
  <c r="C3" i="15" s="1"/>
  <c r="D36" i="1"/>
  <c r="C2" i="15" s="1"/>
  <c r="D33" i="9"/>
  <c r="C5" i="15" s="1"/>
  <c r="D32" i="8"/>
  <c r="C4" i="15" s="1"/>
</calcChain>
</file>

<file path=xl/sharedStrings.xml><?xml version="1.0" encoding="utf-8"?>
<sst xmlns="http://schemas.openxmlformats.org/spreadsheetml/2006/main" count="819" uniqueCount="418">
  <si>
    <t>8</t>
  </si>
  <si>
    <t>9</t>
  </si>
  <si>
    <t>10</t>
  </si>
  <si>
    <t>11</t>
  </si>
  <si>
    <t>ก. การวัดผลการดำเนินการ</t>
  </si>
  <si>
    <t>4</t>
  </si>
  <si>
    <t>5</t>
  </si>
  <si>
    <t>6</t>
  </si>
  <si>
    <t>7</t>
  </si>
  <si>
    <t>13</t>
  </si>
  <si>
    <t>12</t>
  </si>
  <si>
    <t>หมวด 6 การจัดการกระบวนการ</t>
  </si>
  <si>
    <t>หมวด 7  ผลลัพธ์การดำเนินการ</t>
  </si>
  <si>
    <t>- ชื่อตัวชี้วัด</t>
  </si>
  <si>
    <t>7.2  มิติด้านคุณภาพการให้บริการ</t>
  </si>
  <si>
    <t>7.3  มิติด้านประสิทธิภาพของการปฏิบัติราชการ</t>
  </si>
  <si>
    <t>7.4 มิติด้านการพัฒนาองค์กร</t>
  </si>
  <si>
    <t xml:space="preserve">Category/Item </t>
  </si>
  <si>
    <t xml:space="preserve">No. </t>
  </si>
  <si>
    <t xml:space="preserve">Question </t>
  </si>
  <si>
    <t>Score</t>
  </si>
  <si>
    <t>Self-Assessment Questionnaire</t>
  </si>
  <si>
    <t>Average</t>
  </si>
  <si>
    <t>Average Category 1</t>
  </si>
  <si>
    <t>Average Category 2</t>
  </si>
  <si>
    <t>Average Category 3</t>
  </si>
  <si>
    <t>Average Category 4</t>
  </si>
  <si>
    <t>Average Category 5</t>
  </si>
  <si>
    <t>Average Category 6</t>
  </si>
  <si>
    <t xml:space="preserve">Please mark “X” in appropriate columns </t>
  </si>
  <si>
    <t>หมวด 2 การวางแผนเชิงยุทธศาสตร์และกลยุทธ์</t>
  </si>
  <si>
    <t>หมวด 3 การให้ความสำคัญกับผู้รับบริการและผู้มีส่วนได้ส่วนเสีย</t>
  </si>
  <si>
    <t>ชื่อตัวชี้วัด</t>
  </si>
  <si>
    <t>ตัวชี้วัดที่สำคัญในด้านคุณค่าจากมุมมองของผู้รับบริการและผู้มีส่วนได้ส่วนเสีย รวมถึง การที่ผู้รับบริการและผู้มีส่วนได้ส่วนเสียกล่าวถึงองค์กรในทางที่ดี และแง่มุมอื่นของการสร้างความสัมพันธ์กับผู้รับบริการและผู้มีส่วนได้ส่วนเสีย</t>
  </si>
  <si>
    <t>3.1</t>
  </si>
  <si>
    <t>3.2</t>
  </si>
  <si>
    <t>3.3</t>
  </si>
  <si>
    <t>3</t>
  </si>
  <si>
    <t>4.1</t>
  </si>
  <si>
    <t>4.2</t>
  </si>
  <si>
    <t>4.3</t>
  </si>
  <si>
    <t>5.1</t>
  </si>
  <si>
    <t>5.2</t>
  </si>
  <si>
    <t>5.3</t>
  </si>
  <si>
    <t>ตัวชี้วัดที่สำคัญของผลการดำเนินการด้านการปฏิบัติการของกระบวนการที่สร้างคุณค่า รวมทั้งผลิตภาพ รอบเวลา ผลการดำเนินการขององค์กรหรือส่วนราชการที่ทำงานเกี่ยวข้องกัน รวมถึงตัวชี้วัดประสิทธิผลอื่น ๆ ที่เหมาะสม</t>
  </si>
  <si>
    <t>6.1</t>
  </si>
  <si>
    <t>6.2</t>
  </si>
  <si>
    <t>6.3</t>
  </si>
  <si>
    <t>ตัวชี้วัดที่สำคัญของผลการดำเนินการด้านการปฏิบัติการของกระบวนการสนับสนุน รวมทั้ง ผลิตภาพ รอบเวลา ผลการดำเนินการขององค์กรหรือส่วนราชการที่ทำงานเกี่ยวข้องกัน รวมถึงตัวชี้วัดประสิทธิผลอื่น ๆ ที่เหมาะสม</t>
  </si>
  <si>
    <t>7.1</t>
  </si>
  <si>
    <t>7.2</t>
  </si>
  <si>
    <t>7.3</t>
  </si>
  <si>
    <t>ตัวชี้วัดที่สำคัญของผลการดำเนินการด้านงบประมาณ และการเงิน รวมถึงการควบคุมและการลดค่าใช้จ่าย</t>
  </si>
  <si>
    <t>8.1</t>
  </si>
  <si>
    <t>8.2</t>
  </si>
  <si>
    <t>8.3</t>
  </si>
  <si>
    <t>ตัวชี้วัดที่สำคัญด้านการปฏิบัติตามกฎ ระเบียบ ข้อบังคับ และกฎหมาย</t>
  </si>
  <si>
    <t>9.1</t>
  </si>
  <si>
    <t>9.2</t>
  </si>
  <si>
    <t>9.3</t>
  </si>
  <si>
    <t>ตัวชี้วัดที่สำคัญด้านการเป็นองค์กรที่ดีในการสนับสนุนชุมชนที่สำคัญ</t>
  </si>
  <si>
    <t>10.1</t>
  </si>
  <si>
    <t>10.2</t>
  </si>
  <si>
    <t>10.3</t>
  </si>
  <si>
    <t>ตัวชี้วัดที่สำคัญของผลการดำเนินการและประสิทธิผลด้านระบบงาน</t>
  </si>
  <si>
    <t>11.1</t>
  </si>
  <si>
    <t>11.2</t>
  </si>
  <si>
    <t>11.3</t>
  </si>
  <si>
    <t>ตัวชี้วัดที่สำคัญของผลการดำเนินการด้านการเรียนรู้และพัฒนาของบุคลากร</t>
  </si>
  <si>
    <t>12.1</t>
  </si>
  <si>
    <t>12.2</t>
  </si>
  <si>
    <t>12.3</t>
  </si>
  <si>
    <t>13.1</t>
  </si>
  <si>
    <t>13.2</t>
  </si>
  <si>
    <t>13.3</t>
  </si>
  <si>
    <t>ตัวชี้วัดที่สำคัญของพฤติกรรมที่มีจริยธรรม ตัวชี้วัดที่สำคัญของความไว้วางใจของผู้มีส่วนได้ส่วนเสียที่มีต่อผู้นำระดับสูงและการกำกับดูแลตนเองที่ดีของส่วนราชการ และตัวชี้วัดที่สำคัญของพฤติกรรมที่ฝ่าฝืนจริยธรรม</t>
  </si>
  <si>
    <t>14.1</t>
  </si>
  <si>
    <t>14.2</t>
  </si>
  <si>
    <t>14.3</t>
  </si>
  <si>
    <t>14</t>
  </si>
  <si>
    <t>ตัวชี้วัดที่สำคัญด้านความรับผิดชอบด้านการเงินทั้งภายในและภายนอก</t>
  </si>
  <si>
    <t>15</t>
  </si>
  <si>
    <t>15.1</t>
  </si>
  <si>
    <t>ระดับ 0</t>
  </si>
  <si>
    <t>ระดับ 1</t>
  </si>
  <si>
    <t>ระดับ 2</t>
  </si>
  <si>
    <t>ระดับ 3</t>
  </si>
  <si>
    <t>ระดับ 4</t>
  </si>
  <si>
    <t>ระดับ 5</t>
  </si>
  <si>
    <t xml:space="preserve">• เริ่มมีการประเมินและปรับปรุงกระบวนการที่สำคัญ </t>
  </si>
  <si>
    <t>หมวด</t>
  </si>
  <si>
    <t>คะแนน</t>
  </si>
  <si>
    <t>หมวด 1 การนำองค์กร</t>
  </si>
  <si>
    <t>หมวด 1 LD</t>
  </si>
  <si>
    <t>หมวด 2 SP</t>
  </si>
  <si>
    <t>หมวด 3 CS</t>
  </si>
  <si>
    <t>หมวด 4 IT</t>
  </si>
  <si>
    <t>หมวด 5 HR</t>
  </si>
  <si>
    <t>หมวด 6 PM</t>
  </si>
  <si>
    <t>ก. กระบวนการจัดทำยุทธศาสตร์</t>
  </si>
  <si>
    <t>7.1  มิติด้านประสิทธิผล</t>
  </si>
  <si>
    <t>ตัวชี้วัดที่สำคัญของผลการดำเนินการด้านขอบเขต ขนาด และประเภทการให้บริการที่เพิ่มขึ้น</t>
  </si>
  <si>
    <t>ตัวชี้วัดที่สำคัญอื่น ๆ ที่เกี่ยวกับผู้รับบริการและผู้มีส่วนได้ส่วนเสีย</t>
  </si>
  <si>
    <t>ตัวชี้วัดที่สำคัญของผลการดำเนินการด้านความผาสุก ความพึงพอใจและไม่พึงพอใจของบุคลากร</t>
  </si>
  <si>
    <t>ตัวชี้วัดที่สำคัญของการบรรลุความสำเร็จตามยุทธศาสตร์ของส่วนราชการ</t>
  </si>
  <si>
    <t>ตัวชี้วัดที่สำคัญด้านความพึงพอใจและไม่พึงพอใจของผู้รับบริการและผู้มีส่วนได้ส่วนเสีย</t>
  </si>
  <si>
    <t>นำเสนอผลการประเมินตนเองในรูปแบบกราฟแท่ง</t>
  </si>
  <si>
    <t>ก. วิสัยทัศน์ ค่านิยม และพันธกิจ</t>
  </si>
  <si>
    <t>หมวด 5 การมุ่งเน้นบุคลากร</t>
  </si>
  <si>
    <t>ข. บรรยากาศการทำงานของบุคลากร</t>
  </si>
  <si>
    <t>ก. การออกแบบผลผลิต การบริการ และกระบวนการ</t>
  </si>
  <si>
    <t>ก. การควบคุมต้นทุน</t>
  </si>
  <si>
    <t>ง. การจัดการนวัตกรรม</t>
  </si>
  <si>
    <t>หมวด 4 การวัด การวิเคราะห์ และการจัดการความรู้</t>
  </si>
  <si>
    <t>ข. การวิเคราะห์ และทบทวนผลการดำเนินการ</t>
  </si>
  <si>
    <t>ค. การปรับปรุงผลการดำเนินการ</t>
  </si>
  <si>
    <t>ก. การกำกับดูแลองค์การ</t>
  </si>
  <si>
    <t>ข. การประพฤติปฏิบัติตามกฎหมายและอย่างมีจริยธรรม</t>
  </si>
  <si>
    <t>ข. วัตถุประสงค์เชิงยุทธศาสตร์</t>
  </si>
  <si>
    <t>ก. การจัดทำแผนปฏิบัติการและการถ่ายทอดสู่การปฏิบัติ</t>
  </si>
  <si>
    <t>ก. สารสนเทศผู้รับบริการและผู้มีส่วนได้ส่วนเสีย</t>
  </si>
  <si>
    <t>3.2 การสร้างความผูกพัน</t>
  </si>
  <si>
    <t>ข. การสร้างความสัมพันธ์กับผู้รับบริการและผู้มีส่วนได้ส่วนเสีย</t>
  </si>
  <si>
    <t>-</t>
  </si>
  <si>
    <t>A</t>
  </si>
  <si>
    <t>D</t>
  </si>
  <si>
    <t>L</t>
  </si>
  <si>
    <t>I</t>
  </si>
  <si>
    <r>
      <t>• มีการนำแนวทางไปถ่ายทอดเพื่อนำไปปฏิบัติ ถึงแม้ว่า</t>
    </r>
    <r>
      <rPr>
        <b/>
        <i/>
        <u/>
        <sz val="10"/>
        <rFont val="Arial"/>
        <family val="2"/>
      </rPr>
      <t>บางพื้นที่หรือบางหน่วยงานเพิ่งอยู่ในขั้นเริ่มต้น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</si>
  <si>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0"/>
        <color theme="1"/>
        <rFont val="Arial"/>
        <family val="2"/>
      </rPr>
      <t>เริ่มใช้ผลการเรียนรู้</t>
    </r>
    <r>
      <rPr>
        <sz val="10"/>
        <rFont val="Arial"/>
        <family val="2"/>
      </rPr>
      <t>ในระดับองค์กรไปปรับปรุงประสิทธิภาพและประสิทธิผลของกระบวนการที่สำคัญ</t>
    </r>
  </si>
  <si>
    <r>
      <t>• มีการนำแนวทางไปถ่ายทอดเพื่อนำไปปฏิบัติ</t>
    </r>
    <r>
      <rPr>
        <b/>
        <i/>
        <u/>
        <sz val="10"/>
        <rFont val="Arial"/>
        <family val="2"/>
      </rPr>
      <t>เป็นอย่างดีโดยไม่มีความแตกต่าง</t>
    </r>
    <r>
      <rPr>
        <sz val="10"/>
        <rFont val="Arial"/>
        <family val="2"/>
      </rPr>
      <t xml:space="preserve">ที่สำคัญ </t>
    </r>
  </si>
  <si>
    <r>
      <t>• มีการถ่ายทอดเพื่อนำไปปฏิบัติ</t>
    </r>
    <r>
      <rPr>
        <b/>
        <i/>
        <u/>
        <sz val="10"/>
        <rFont val="Arial"/>
        <family val="2"/>
      </rPr>
      <t>เป็นอย่างดี</t>
    </r>
    <r>
      <rPr>
        <sz val="10"/>
        <rFont val="Arial"/>
        <family val="2"/>
      </rPr>
      <t xml:space="preserve"> ถึงแม้ว่า</t>
    </r>
    <r>
      <rPr>
        <b/>
        <i/>
        <u/>
        <sz val="10"/>
        <rFont val="Arial"/>
        <family val="2"/>
      </rPr>
      <t>อาจแตกต่างกันในบางพื้นที่</t>
    </r>
    <r>
      <rPr>
        <sz val="10"/>
        <rFont val="Arial"/>
        <family val="2"/>
      </rPr>
      <t xml:space="preserve">หรือบางหน่วยงาน </t>
    </r>
  </si>
  <si>
    <r>
      <t>• มีการนำแนวทางไปถ่ายทอดเพื่อนำไปปฏิบัติ</t>
    </r>
    <r>
      <rPr>
        <b/>
        <i/>
        <u/>
        <sz val="10"/>
        <rFont val="Arial"/>
        <family val="2"/>
      </rPr>
      <t>อย่างสมบูรณ์</t>
    </r>
    <r>
      <rPr>
        <sz val="10"/>
        <rFont val="Arial"/>
        <family val="2"/>
      </rPr>
      <t xml:space="preserve">โดยไม่มีจุดอ่อนหรือความแตกต่างที่สำคัญในพื้นที่หรือหน่วยงานใดๆ </t>
    </r>
  </si>
  <si>
    <r>
      <t>• มีกระบวนการประเมินและปรับปรุงอย่างเป็นระบบโดยใช้ข้อมูลจริง มีการ</t>
    </r>
    <r>
      <rPr>
        <b/>
        <i/>
        <u/>
        <sz val="10"/>
        <rFont val="Arial"/>
        <family val="2"/>
      </rPr>
      <t>วิเคราะห์</t>
    </r>
    <r>
      <rPr>
        <sz val="10"/>
        <rFont val="Arial"/>
        <family val="2"/>
      </rPr>
      <t>และการปรับปรุงให้ดีขึ้นและการ</t>
    </r>
    <r>
      <rPr>
        <b/>
        <i/>
        <u/>
        <sz val="10"/>
        <rFont val="Arial"/>
        <family val="2"/>
      </rPr>
      <t>สร้างนวัตกรรม</t>
    </r>
  </si>
  <si>
    <t>1.1 การนำองค์การโดยผู้บริหารของส่วนราชการ</t>
  </si>
  <si>
    <r>
      <t xml:space="preserve">การประเมินผลการดำเนินการ
</t>
    </r>
    <r>
      <rPr>
        <sz val="10"/>
        <rFont val="Tahoma"/>
        <family val="2"/>
      </rPr>
      <t>- ส่วนราชการดำเนินการในการประเมินผลการดำเนินการของผู้บริหารส่วนราชการ รวมทั้งระบบกำกับดูแลองค์การ
- ผู้บริหารส่วนราชการและระบบกำกับดูแลองค์การใช้ผลการทบทวนผลการดำเนินการข้างต้นไปพัฒนาต่อและปรับปรุงประสิทธิผลของระบบการนำองค์การ</t>
    </r>
  </si>
  <si>
    <r>
      <t xml:space="preserve">ความผาสุกของสังคม
</t>
    </r>
    <r>
      <rPr>
        <sz val="10"/>
        <rFont val="Arial"/>
        <family val="2"/>
      </rPr>
      <t>- ส่วนราชการคำนึงถึงความผาสุกและประโยชน์สุขของสังคมเป็นส่วนหนึ่งในยุทธศาสตร์และการปฏิบัติการประจำวัน รวมถึงได้มีส่วนในการสร้างความสมบูรณ์ให้กับระบบสิ่งแวดล้อม สังคม และเศรษฐกิจ</t>
    </r>
  </si>
  <si>
    <t>2.2 การนำยุทธศาสตร์ไปปฏิบัติ</t>
  </si>
  <si>
    <r>
      <t xml:space="preserve">การจัดสรรทรัพยากร
</t>
    </r>
    <r>
      <rPr>
        <sz val="10"/>
        <rFont val="Tahoma"/>
        <family val="2"/>
      </rPr>
      <t>- ส่วนราชการดำเนินการเพื่อให้มั่นใจว่าทรัพยากรด้านงบประมาณและด้านอื่น ๆ มีพร้อมใช้ในการสนับสนุนแผนปฏิบัติการจนประสบความสำเร็จและบรรลุพันธะผูกพันในปัจจุบัน 
- ส่วนราชการมีวิธีการจัดสรรทรัพยากรเหล่านี้เพื่อสนับสนุนแผนปฏิบัติการ
- ส่วนราชการจัดการความเสี่ยงด้านการเงินและด้านอื่นที่เกี่ยวข้องกับแผนดังกล่าวเพื่อทำให้เกิดความมั่นใจถึงความสำเร็จของส่วนราชการ</t>
    </r>
  </si>
  <si>
    <r>
      <t xml:space="preserve">ตัววัดผลการดำเนินการ
</t>
    </r>
    <r>
      <rPr>
        <sz val="10"/>
        <rFont val="Tahoma"/>
        <family val="2"/>
      </rPr>
      <t>- ส่วนราชการกำหนดตัววัดหรือตัวชี้วัดผลการดำเนินการที่สำคัญ ที่ใช้ติดตามความสำเร็จและประสิทธิผลของแผนปฏิบัติการ
- ส่วนราชการมีวิธีการเพื่อทำให้มั่นใจว่าระบบการวัดผลโดยรวมของแผนปฏิบัติการ เสริมให้ส่วนราชการมุ่งไปในแนวทางเดียวกัน</t>
    </r>
  </si>
  <si>
    <r>
      <t xml:space="preserve">การปรับเปลี่ยนแผนปฏิบัติการ
</t>
    </r>
    <r>
      <rPr>
        <sz val="10"/>
        <rFont val="Tahoma"/>
        <family val="2"/>
      </rPr>
      <t>- ในกรณีที่สถานการณ์บังคับให้ต้องปรับแผน ส่วนราชการมีวิธีการในการปรับแผน และนำแผนปฏิบัติการใหม่ไปปฏิบัติได้โดยอย่างรวดเร็ว</t>
    </r>
  </si>
  <si>
    <r>
      <rPr>
        <b/>
        <sz val="10"/>
        <rFont val="Arial"/>
        <family val="2"/>
      </rPr>
      <t xml:space="preserve">ตัววัดผลการดำเนินการ 
</t>
    </r>
    <r>
      <rPr>
        <sz val="10"/>
        <rFont val="Arial"/>
        <family val="2"/>
      </rPr>
      <t xml:space="preserve">  - ส่วนราชการมีวิธีการเลือก รวบรวม ปรับให้สอดคล้องไปในแนวทางเดียวกัน และบูรณาการข้อมูลและสารสนเทศเพื่อติดตามผลการปฏิบัติการประจำวันและผลการดำเนินการโดยรวมของส่วนราชการ ซึ่งรวมถึงการติดตามความก้าวหน้าในการบรรลุวัตถุประสงค์เชิงยุทธศาสตร์และแผนปฏิบัติการ
  - ส่วนราชการมีตัววัดผลการดำเนินการที่สำคัญทั้งระยะสั้นและระยะยาว รวมทั้งมีการติดตามตัววัด
  - ส่วนราชการมีวิธีการใช้ข้อมูลและสารสนเทศเหล่านี้เพื่อสนับสนุนการตัดสินใจในระดับส่วนราชการการปรับปรุงอย่างต่อเนื่อง และการสร้างนวัตกรรม</t>
    </r>
  </si>
  <si>
    <r>
      <rPr>
        <b/>
        <sz val="10"/>
        <rFont val="Arial"/>
        <family val="2"/>
      </rPr>
      <t xml:space="preserve">การวิเคราะห์ และทบทวนผลการดำเนินการ
</t>
    </r>
    <r>
      <rPr>
        <sz val="10"/>
        <rFont val="Arial"/>
        <family val="2"/>
      </rPr>
      <t xml:space="preserve">  - ส่วนราชการมีวิธีการทบทวนผลการดำเนินการและขีดความสามารถของส่วนราชการ และมีการใช้ตัววัดผลการดำเนินการที่สำคัญของส่วนราชการในการทบทวน
  - ส่วนราชการมีการวิเคราะห์เพื่อสนับสนุนการทบทวน และทำให้มั่นใจว่าผลสรุปนั้นใช้ได้
  - ส่วนราชการและผู้บริหารของส่วนราชการใช้ผลการทบทวนในการประเมินผลสำเร็จของส่วนราชการในเชิงแข่งขัน และความก้าวหน้าในการบรรลุวัตถุประสงค์เชิงยุทธศาสตร์ และแผนปฏิบัติการ
  - ส่วนราชการและผู้บริหารของส่วนราชการใช้ผลการทบทวนในการประเมินความสามารถในการตอบสนองอย่างรวดเร็วต่อความเปลี่ยนแปลงในด้านความต้องการของส่วนราชการและความท้าทายในสภาพแวดล้อมที่ส่วนราชการดำเนินงานอยู่
  - คณะกรรมการกำกับดูแลส่วนราชการมีวิธีการในการทบทวนผลการดำเนินการของส่วนราชการและความก้าวหน้าเมื่อเทียบกับวัตถุประสงค์เชิงยุทธศาสตร์และแผนปฏิบัติการ</t>
    </r>
  </si>
  <si>
    <r>
      <rPr>
        <b/>
        <sz val="10"/>
        <rFont val="Arial"/>
        <family val="2"/>
      </rPr>
      <t xml:space="preserve">ผลการดำเนินการในอนาคต 
</t>
    </r>
    <r>
      <rPr>
        <sz val="10"/>
        <rFont val="Arial"/>
        <family val="2"/>
      </rPr>
      <t xml:space="preserve">  - ส่วนราชการมีวิธีการใช้ผลการทบทวนผลการดำเนินการ (ที่ได้จากเรื่อง การวิเคราะห์ และทบทวนผลการดำเนินการ) และข้อมูลเชิงเปรียบเทียบ/แข่งขันที่สำคัญเพื่อคาดการณ์ผลการดำเนินการในอนาคต
  - หากมีความแตกต่างระหว่างการคาดการณ์ผลการดำเนินการในอนาคตกับการคาดการณ์ผลการดำเนินการของแผนปฏิบัติการที่สำคัญ (ตามที่ดำเนินการในหมวด 2 เรื่องการคาดการณ์ผลการดำเนินการ) ส่วนราชการมีวิธีการในการปรับแก้ความแตกต่างและลดผลกระทบที่อาจเกิดขึ้น</t>
    </r>
  </si>
  <si>
    <r>
      <rPr>
        <b/>
        <sz val="10"/>
        <rFont val="Arial"/>
        <family val="2"/>
      </rPr>
      <t>การปรับปรุงอย่างต่อเนื่องและสร้างนวัตกรรม</t>
    </r>
    <r>
      <rPr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  - ส่วนราชการมีวิธีการใช้ผลการทบทวนผลการดำเนินการ (ที่ได้จากเรื่อง การวิเคราะห์ และทบทวนผลการดำเนินการ) ไปใช้จัดลำดับความสำคัญของเรื่องที่ต้องปรับปรุงอย่างต่อเนื่อง และนำไปเป็นโอกาสในการสร้างนวัตกรรม
  - ส่วนราชการมีวิธีการถ่ายทอดลำดับความสำคัญและโอกาสดังกล่าว เพื่อให้คณะทำงานหรือกลุ่มงานและระดับปฏิบัติการนำไปปฏิบัติทั่วทั้งส่วนราชการ
  - ส่วนราชการมีวิธีการถ่ายทอดลำดับความสำคัญและโอกาสดังกล่าวไปยังหน่วยงานภายนอกที่เกี่ยวข้องของส่วนราชการ เพื่อทำให้มั่นใจว่ามีความสอดคล้องไปในแนวทางเดียวกันกับส่วนราชการ</t>
    </r>
  </si>
  <si>
    <t>5.2 ความผูกพันของบุคลากร</t>
  </si>
  <si>
    <t>6.2 ประสิทธิผลการปฏิบัติการ</t>
  </si>
  <si>
    <t>•ไม่มีแนวทางอย่างเป็นระบบที่ชัดเจน</t>
  </si>
  <si>
    <r>
      <t>• มีการนำแนวทางไปถ่ายทอดเพื่อนำไปปฏิบัติเพียงแค่ใน</t>
    </r>
    <r>
      <rPr>
        <b/>
        <i/>
        <u/>
        <sz val="10"/>
        <rFont val="Arial"/>
        <family val="2"/>
      </rPr>
      <t>ขั้นเริ่มต้นในเกือบทุกพื้นที่หรือหน่วยงาน</t>
    </r>
    <r>
      <rPr>
        <sz val="10"/>
        <rFont val="Arial"/>
        <family val="2"/>
      </rPr>
      <t xml:space="preserve"> </t>
    </r>
  </si>
  <si>
    <r>
      <t xml:space="preserve">• เริ่มมีแนวทางอย่างเป็นระบบและครอบคลุมประเด็นต่างๆ </t>
    </r>
    <r>
      <rPr>
        <b/>
        <i/>
        <u/>
        <sz val="10"/>
        <rFont val="Arial"/>
        <family val="2"/>
      </rPr>
      <t>เป็นส่วนใหญ่</t>
    </r>
  </si>
  <si>
    <r>
      <t>• มีแนวทางอย่างเป็นระบบและครอบคลุม</t>
    </r>
    <r>
      <rPr>
        <b/>
        <i/>
        <u/>
        <sz val="10"/>
        <rFont val="Arial"/>
        <family val="2"/>
      </rPr>
      <t>เกือบครบถ้วน</t>
    </r>
    <r>
      <rPr>
        <sz val="10"/>
        <rFont val="Arial"/>
        <family val="2"/>
      </rPr>
      <t>ทุกประเด็นต่างๆ</t>
    </r>
  </si>
  <si>
    <r>
      <t>• มีแนวทางอย่างเป็นระบบครอบคลุมทุกประเด็นคำถาม</t>
    </r>
    <r>
      <rPr>
        <b/>
        <i/>
        <u/>
        <sz val="10"/>
        <rFont val="Arial"/>
        <family val="2"/>
      </rPr>
      <t>แต่ยังไม่ปรากฏประสิทธิผล</t>
    </r>
    <r>
      <rPr>
        <sz val="10"/>
        <rFont val="Arial"/>
        <family val="2"/>
      </rPr>
      <t>อย่างชัดเจน</t>
    </r>
  </si>
  <si>
    <r>
      <t>• มีแนวทางอย่างเป็นระบบและมี</t>
    </r>
    <r>
      <rPr>
        <b/>
        <i/>
        <u/>
        <sz val="10"/>
        <rFont val="Arial"/>
        <family val="2"/>
      </rPr>
      <t>ประสิทธิผลอย่างสมบูรณ์</t>
    </r>
    <r>
      <rPr>
        <sz val="10"/>
        <rFont val="Arial"/>
        <family val="2"/>
      </rPr>
      <t>ครอบคลุมทุกประเด็นคำถาม</t>
    </r>
  </si>
  <si>
    <r>
      <t xml:space="preserve">• เริ่มมีแนวทางอย่างเป็นระบบแต่ครอบคลุมประเด็นต่างๆ </t>
    </r>
    <r>
      <rPr>
        <b/>
        <i/>
        <u/>
        <sz val="10"/>
        <rFont val="Arial"/>
        <family val="2"/>
      </rPr>
      <t>น้อยมาก</t>
    </r>
  </si>
  <si>
    <r>
      <rPr>
        <b/>
        <sz val="10"/>
        <rFont val="Arial"/>
        <family val="2"/>
      </rPr>
      <t>ขีดความสามารถและอัตรากำลัง</t>
    </r>
    <r>
      <rPr>
        <sz val="10"/>
        <rFont val="Arial"/>
        <family val="2"/>
      </rPr>
      <t xml:space="preserve">
- ส่วนราชการมีวิธีการประเมินความต้องการด้านขีดความสามารถและอัตรากำลังด้านบุคลากร รวมทั้งทักษะ สมรรถนะ คุณวุฒิ และกำลังคนที่ส่วนราชการจำเป็นต้องมีในแต่ละระดับ</t>
    </r>
  </si>
  <si>
    <r>
      <rPr>
        <b/>
        <sz val="10"/>
        <rFont val="Arial"/>
        <family val="2"/>
      </rPr>
      <t xml:space="preserve">การทำงานให้บรรลุผล </t>
    </r>
    <r>
      <rPr>
        <sz val="10"/>
        <rFont val="Arial"/>
        <family val="2"/>
      </rPr>
      <t xml:space="preserve">
- ส่วนราชการมีวิธีการจัดโครงสร้างและบริหารบุคลากรเพื่อให้
   • งานของส่วนราชการบรรลุผลสำเร็จ
   • ใช้ประโยชน์อย่างเต็มที่จากสมรรถนะหลักของส่วนราชการ
   • ส่งเสริมสนับสนุนการมุ่งเน้นผู้รับบริการและผู้มีส่วนได้ส่วนเสีย และการบรรลุพันธกิจ
   • มีผลการดำเนินการที่เหนือกว่าความคาดหมาย</t>
    </r>
  </si>
  <si>
    <r>
      <rPr>
        <b/>
        <sz val="10"/>
        <rFont val="Arial"/>
        <family val="2"/>
      </rPr>
      <t xml:space="preserve">สภาพแวดล้อมการทำงาน </t>
    </r>
    <r>
      <rPr>
        <sz val="10"/>
        <rFont val="Arial"/>
        <family val="2"/>
      </rPr>
      <t xml:space="preserve">
- ส่วนราชการดำเนินการดูแลปัจจัยสภาพแวดล้อมในการทำงานในด้านสุขภาพและสวัสดิภาพและความสะดวกในการเข้าถึงสถานที่ทำงานของบุคลากรรวมทั้งปรับปรุงให้ดีขึ้น
- มีการกำหนดตัววัดและเป้าประสงค์สำหรับสภาพแวดล้อมของสถานที่ทำงานของบุคลากร และเป้าหมายในการปรับปรุงปัจจัยดังกล่าวแต่ละเรื่อง </t>
    </r>
  </si>
  <si>
    <r>
      <rPr>
        <b/>
        <sz val="10"/>
        <rFont val="Arial"/>
        <family val="2"/>
      </rPr>
      <t xml:space="preserve">นโยบายและสวัสดิการ </t>
    </r>
    <r>
      <rPr>
        <sz val="10"/>
        <rFont val="Arial"/>
        <family val="2"/>
      </rPr>
      <t xml:space="preserve">
- ส่วนราชการมีวิธีการกำหนดให้มีการบริการ สวัสดิการ และนโยบายเพื่อสนับสนุนบุคลากร ส่วนราชการได้ออกแบบสิ่งดังกล่าวให้เหมาะสมตามความต้องการที่หลากหลายของบุคลากรตามประเภทและส่วนงาน รวมทั้งมีการจัดสิทธิประโยชน์ที่สำคัญให้บุคลากร</t>
    </r>
  </si>
  <si>
    <r>
      <rPr>
        <b/>
        <sz val="10"/>
        <rFont val="Arial"/>
        <family val="2"/>
      </rPr>
      <t xml:space="preserve">องค์ประกอบของความผูกพัน </t>
    </r>
    <r>
      <rPr>
        <sz val="10"/>
        <rFont val="Arial"/>
        <family val="2"/>
      </rPr>
      <t xml:space="preserve">
- ส่วนราชการมีวิธีการกำหนดองค์ประกอบสำคัญที่ส่งผลต่อความผูกพัน โดยมีวิธีการที่แตกต่างกันตามประเภทและส่วนงานของบุคลากร</t>
    </r>
  </si>
  <si>
    <r>
      <rPr>
        <b/>
        <sz val="10"/>
        <rFont val="Arial"/>
        <family val="2"/>
      </rPr>
      <t xml:space="preserve">ระบบการเรียนรู้และการพัฒนา </t>
    </r>
    <r>
      <rPr>
        <sz val="10"/>
        <rFont val="Arial"/>
        <family val="2"/>
      </rPr>
      <t xml:space="preserve">
- ระบบการเรียนรู้และการพัฒนาสนับสนุนความต้องการของส่วนราชการและการพัฒนาตนเองของบุคลากร หัวหน้างาน และผู้บริหาร
- ระบบการเรียนรู้และการพัฒนาของส่วนราชการดำเนินการเรื่องต่อไปนี้
   • พิจารณาถึงสมรรถนะหลักของส่วนราชการ ความท้าทายเชิงยุทธศาสตร์ และการบรรลุผลสำเร็จของแผนปฏิบัติการของส่วนราชการทั้งในระยะสั้นและระยะยาว
   • สนับสนุนการปรับปรุงผลการดำเนินการของส่วนราชการและการสร้างนวัตกรรม
   • สนับสนุนให้เกิดจริยธรรม และการดำเนินการอย่างมีจริยธรรม
   • ปรับปรุงการมุ่งเน้นผู้รับบริการและผู้มีส่วนได้ส่วนเสีย
   • ทำให้มั่นใจว่ามีการถ่ายทอดความรู้จากบุคลากรที่กำลังจะลาออกหรือเกษียณอายุ
   • ทำให้มั่นใจว่ามีการผลักดันให้ใช้ความรู้และทักษะใหม่ในการปฏิบัติงาน</t>
    </r>
  </si>
  <si>
    <r>
      <rPr>
        <b/>
        <sz val="10"/>
        <rFont val="Arial"/>
        <family val="2"/>
      </rPr>
      <t xml:space="preserve">ความก้าวหน้าในหน้าที่การงาน </t>
    </r>
    <r>
      <rPr>
        <sz val="10"/>
        <rFont val="Arial"/>
        <family val="2"/>
      </rPr>
      <t xml:space="preserve">
- ส่วนราชการมีวิธีการจัดการความก้าวหน้าในหน้าที่การงานของบุคลากรทั่วทั้งส่วนราชการอย่างมีประสิทธิผล
  - ส่วนราชการมีวิธีการวางแผนการสืบทอดตำแหน่งของหัวหน้างาน และผู้บริหาร อย่างมีประสิทธิผล</t>
    </r>
  </si>
  <si>
    <r>
      <rPr>
        <b/>
        <sz val="10"/>
        <rFont val="Arial"/>
        <family val="2"/>
      </rPr>
      <t xml:space="preserve">การนำกระบวนการไปปฏิบัติ 
</t>
    </r>
    <r>
      <rPr>
        <sz val="10"/>
        <rFont val="Arial"/>
        <family val="2"/>
      </rPr>
      <t>- ส่วนราชการมั่นใจได้ว่าการปฏิบัติงานประจำวันของกระบวนการจะเป็นไปตามข้อกำหนดที่สำคัญ
- มีตัววัด หรือตัวชี้วัดผลการดำเนินการที่สำคัญ และตัววัดในกระบวนการที่ส่วนราชการใช้ในการควบคุมและปรับปรุงกระบวนการทำงาน
- ตัววัดเหล่านี้เชื่อมโยงกับผลการดำเนินการและคุณภาพของผลผลิตและการบริการที่ส่งมอบ</t>
    </r>
  </si>
  <si>
    <r>
      <rPr>
        <b/>
        <sz val="10"/>
        <rFont val="Arial"/>
        <family val="2"/>
      </rPr>
      <t xml:space="preserve">การควบคุมต้นทุน
</t>
    </r>
    <r>
      <rPr>
        <sz val="10"/>
        <rFont val="Arial"/>
        <family val="2"/>
      </rPr>
      <t>- ส่วนราชการมีวิธีการควบคุมต้นทุนโดยรวมของการปฏิบัติการ ส่วนราชการนำเรื่องของรอบเวลา ผลิตภาพ รวมทั้งปัจจัยด้านประสิทธิภาพและประสิทธิผลอื่น ๆ มาพิจารณาในการควบคุมต้นทุนกระบวนการทำงานต่าง ๆ
- ส่วนราชการมีวิธีการป้องกันไม่ให้เกิดของเสีย ความผิดพลาดของการให้บริการ และการทำงานซ้ำ รวมทั้งการลดต้นทุน การประกันความเสียหาย หรือการสูญเสียผลิตภาพของผู้รับบริการและผู้มีส่วนได้ส่วนเสียให้น้อยที่สุด
- ส่วนราชการมีวิธีการลดต้นทุนโดยรวมที่เกี่ยวข้องกับการตรวจสอบ การทดสอบ และการตรวจประเมินกระบวนการหรือผลการดำเนินการ
- ส่วนราชการมีวิธีการสร้างความสมดุลระหว่างความจำเป็นในการควบคุมต้นทุนกับความต้องการของผู้รับบริการและผู้มีส่วนได้ส่วนเสีย</t>
    </r>
  </si>
  <si>
    <t xml:space="preserve">หมายเหตุ: </t>
  </si>
  <si>
    <r>
      <rPr>
        <b/>
        <i/>
        <sz val="10"/>
        <color rgb="FF0000FF"/>
        <rFont val="Arial"/>
        <family val="2"/>
      </rPr>
      <t>ความเป็นระบบ</t>
    </r>
    <r>
      <rPr>
        <i/>
        <sz val="10"/>
        <color rgb="FF0000FF"/>
        <rFont val="Arial"/>
        <family val="2"/>
      </rPr>
      <t xml:space="preserve"> หมายถึง แนวทาง/กระบวนการมีการระบุระยะเวลา ขั้นตอน ผู้รับผิดชอบ   และระบบการติดตามประเมินผลแนวทาง/กระบวนการอย่างชัดเจน
</t>
    </r>
    <r>
      <rPr>
        <b/>
        <i/>
        <sz val="10"/>
        <color rgb="FF0000FF"/>
        <rFont val="Arial"/>
        <family val="2"/>
      </rPr>
      <t>ประสิทธิผล</t>
    </r>
    <r>
      <rPr>
        <i/>
        <sz val="10"/>
        <color rgb="FF0000FF"/>
        <rFont val="Arial"/>
        <family val="2"/>
      </rPr>
      <t xml:space="preserve"> หมายถึง ระดับความสามารถที่กระบวนการสามารถตอบสนองจุดประสงค์และเป้าหมายที่ตั้งไว้ โดยกำหนดตัวชี้วัดที่แสดงถึงผลการดำเนินการ
</t>
    </r>
    <r>
      <rPr>
        <b/>
        <i/>
        <sz val="10"/>
        <color rgb="FF0000FF"/>
        <rFont val="Arial"/>
        <family val="2"/>
      </rPr>
      <t>นวัตกรรม</t>
    </r>
    <r>
      <rPr>
        <i/>
        <sz val="10"/>
        <color rgb="FF0000FF"/>
        <rFont val="Arial"/>
        <family val="2"/>
      </rPr>
      <t xml:space="preserve"> หมายถึง การเปลี่ยนแปลงที่มีความสำคัญต่อการปรับปรุงบริการ กระบวนการ และการปฏิบัติการขององค์กร รวมทั้งการสร้างคุณค่าใหม่ให้แก่ผู้มีส่วนได้ส่วนเสีย
</t>
    </r>
    <r>
      <rPr>
        <b/>
        <i/>
        <sz val="10"/>
        <color rgb="FF0000FF"/>
        <rFont val="Arial"/>
        <family val="2"/>
      </rPr>
      <t>สอดคล้อง</t>
    </r>
    <r>
      <rPr>
        <i/>
        <sz val="10"/>
        <color rgb="FF0000FF"/>
        <rFont val="Arial"/>
        <family val="2"/>
      </rPr>
      <t xml:space="preserve"> หมายถึง ความสอดคล้องไปในทิศทางเดียวกันของระบบต่าง ๆ ในหน่วยงาน (แผน กระบวนการ สารสนเทศ การตัดสินใจด้านทรัพยากร การปฏิบัติการ ผลลัพธ์ การวิเคราะห์ และการเรียนรู้) เพื่อสนับสนุนเป้าประสงค์ที่สำคัญ
</t>
    </r>
    <r>
      <rPr>
        <b/>
        <i/>
        <sz val="10"/>
        <color rgb="FF0000FF"/>
        <rFont val="Arial"/>
        <family val="2"/>
      </rPr>
      <t xml:space="preserve">บูรณาการ </t>
    </r>
    <r>
      <rPr>
        <i/>
        <sz val="10"/>
        <color rgb="FF0000FF"/>
        <rFont val="Arial"/>
        <family val="2"/>
      </rPr>
      <t>หมายถึง การผสมกลมกลืนเป็นเนื้อเดียวกันของ (แผน กระบวนการ ข้อมูลและสารสนเทศ การตัดสินใจเกี่ยวกับทรัพยากร การปฏิบัติการ ผลลัพธ์ และการวิเคราะห์) เพื่อสนับสนุนเป้าประสงค์ที่สำคัญ</t>
    </r>
  </si>
  <si>
    <r>
      <t xml:space="preserve">• </t>
    </r>
    <r>
      <rPr>
        <b/>
        <i/>
        <u/>
        <sz val="10"/>
        <color theme="1"/>
        <rFont val="Arial"/>
        <family val="2"/>
      </rPr>
      <t>เริ่มมีความสอดคล้อง</t>
    </r>
    <r>
      <rPr>
        <sz val="10"/>
        <rFont val="Arial"/>
        <family val="2"/>
      </rPr>
      <t xml:space="preserve">ไปในแนวทางเดียวกันกับความต้องการขององค์การตามที่ระบุไว้ในเกณฑ์หมวดอื่นๆ 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</si>
  <si>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0"/>
        <color theme="1"/>
        <rFont val="Arial"/>
        <family val="2"/>
      </rPr>
      <t>มีการใช้การเรียนรู้</t>
    </r>
    <r>
      <rPr>
        <sz val="10"/>
        <rFont val="Arial"/>
        <family val="2"/>
      </rPr>
      <t>ในระดับองค์การ และ</t>
    </r>
    <r>
      <rPr>
        <b/>
        <i/>
        <u/>
        <sz val="10"/>
        <rFont val="Arial"/>
        <family val="2"/>
      </rPr>
      <t>การแบ่งปันความรู้</t>
    </r>
    <r>
      <rPr>
        <sz val="10"/>
        <rFont val="Arial"/>
        <family val="2"/>
      </rPr>
      <t>ในระดับองค์การส่งผลต่อการปรับปรุงให้ดีขึ้น</t>
    </r>
  </si>
  <si>
    <r>
      <t>• มีแนวทางที่</t>
    </r>
    <r>
      <rPr>
        <b/>
        <i/>
        <u/>
        <sz val="10"/>
        <rFont val="Arial"/>
        <family val="2"/>
      </rPr>
      <t>บูรณาการ</t>
    </r>
    <r>
      <rPr>
        <sz val="10"/>
        <rFont val="Arial"/>
        <family val="2"/>
      </rPr>
      <t>กับความต้องการขององค์การ ตามที่ระบุไว้ในเกณฑ์หัวข้ออื่นๆ</t>
    </r>
  </si>
  <si>
    <r>
      <t>• มีแนวทางที่</t>
    </r>
    <r>
      <rPr>
        <b/>
        <i/>
        <u/>
        <sz val="10"/>
        <rFont val="Arial"/>
        <family val="2"/>
      </rPr>
      <t>บูรณาการ</t>
    </r>
    <r>
      <rPr>
        <sz val="10"/>
        <rFont val="Arial"/>
        <family val="2"/>
      </rPr>
      <t>กับความต้องการขององค์การ</t>
    </r>
    <r>
      <rPr>
        <b/>
        <i/>
        <u/>
        <sz val="10"/>
        <rFont val="Arial"/>
        <family val="2"/>
      </rPr>
      <t>เป็นอย่างดี</t>
    </r>
    <r>
      <rPr>
        <sz val="10"/>
        <rFont val="Arial"/>
        <family val="2"/>
      </rPr>
      <t xml:space="preserve"> ตามที่ระบุไว้ในเกณฑ์หัวข้ออื่นๆ </t>
    </r>
  </si>
  <si>
    <t>เกณฑ์การประเมินตนเอง (ไม่มี 0 มี 2 บ้างในหม)</t>
  </si>
  <si>
    <r>
      <rPr>
        <b/>
        <sz val="10"/>
        <rFont val="Tahoma"/>
        <family val="2"/>
      </rPr>
      <t xml:space="preserve">วิสัยทัศน์และค่านิยม
</t>
    </r>
    <r>
      <rPr>
        <sz val="10"/>
        <rFont val="Tahoma"/>
        <family val="2"/>
      </rPr>
      <t>- ผู้บริหารของส่วนราชการมีส่วนร่วมในการดำเนินการกำหนดวิสัยทัศน์และค่านิยม
- ผู้บริหารของส่วนราชการมีการดำเนินการถ่ายทอดวิสัยทัศน์และค่านิยมไปสู่การปฏิบัติ โดยผ่านระบบการนำองค์การไปยุงบุคลากรในส่วนราชการ ส่วนราชการหรือองค์การที่เกี่ยวข้องกันที่สำคัญ และผู้รับบริการและผู้มีส่วนได้ส่วนเสีย
- การปฏิบัติตนของผู้บริหารของส่วนราชการได้แสดงให้เห็นถึงความมุ่งมั่นต่อค่านิยมของส่วนราชการ</t>
    </r>
  </si>
  <si>
    <r>
      <rPr>
        <b/>
        <sz val="10"/>
        <rFont val="Tahoma"/>
        <family val="2"/>
      </rPr>
      <t xml:space="preserve">การส่งเสริมการประพฤติปฏิบัติตามหลักนิติธรรม ความโปร่งใส และความมีจริยธรรม
</t>
    </r>
    <r>
      <rPr>
        <sz val="10"/>
        <rFont val="Tahoma"/>
        <family val="2"/>
      </rPr>
      <t>- การปฏิบัติตนของผู้บริหารของส่วนราชการได้แสดงให้เห็นถึงความมุ่งมั่นต่อการประพฤติตามหลักนิติธรรมความโปร่งใส และความมีจริยธรรม
- ผู้บริหารของส่วนราชการได้สร้างสภาพแวดล้อมในองค์การเพื่อสนับสนุน ส่งเสริมการาประพฤติ ปฏิบัติตามหลักนิติธรรม ความโปร่งใส และความมีจริยธรรม</t>
    </r>
  </si>
  <si>
    <t>ข. การสื่อสาร</t>
  </si>
  <si>
    <t>ค. พันธกิจและประสิทธิภาพขององค์การ</t>
  </si>
  <si>
    <r>
      <rPr>
        <b/>
        <sz val="10"/>
        <rFont val="Tahoma"/>
        <family val="2"/>
      </rPr>
      <t>การทำให้เกิดการปฏิบัติอย่างจริงจัง</t>
    </r>
    <r>
      <rPr>
        <sz val="10"/>
        <rFont val="Tahoma"/>
        <family val="2"/>
      </rPr>
      <t xml:space="preserve">
- ผู้บริหารของส่วนราชการกำหนดแนวทางการกลไกในการทำให้เกิดการปฏิบัติอย่างจริงจังเพื่อให้ส่วนราชการบรรลุวัตถุประสงค์ วิสัยทัศน์และส่งเสริมนวัตกรรม
- ในการกำหนดความคาดหวังต่อผลการดำเนินการ ผู้บริหารของส่วนราชการพิจารณาถึงการสร้างความสมดุลของคุณค่าระหว่างผู้รับบริการและผู้มีส่วนได้ส่วนเสียกลุ่มต่างๆ 
- การสะท้อนให้เห็นถึงความรับผิดชอบของส่วนราชการ ผู้บริหาร และบุคลากรต่อการดำเนินการและผลลัพธ์ที่เกิดขึ้นทั้งดีและไม่ดีขององค์การ</t>
    </r>
  </si>
  <si>
    <t>1.2 การกำกับดูแลองค์การและการสร้างคุณูปการต่อสังคม</t>
  </si>
  <si>
    <r>
      <t xml:space="preserve">ระบบการกำกับดูแลองค์การ
</t>
    </r>
    <r>
      <rPr>
        <sz val="10"/>
        <rFont val="Arial"/>
        <family val="2"/>
      </rPr>
      <t>- ส่วนราชการดำเนินการในการทบทวนและทำให้ประสบความสำเร็จในระบบการกำกับดูแลที่สำคัญ ต่อไปนี้
     • ความรับผิดชอบต่อการปฏิบัติงานของส่วนราชการ
     • ความรับผิดชอบด้านการเงิน และการป้องกันการทุจริตและประพฤติมิชอบ
     • การปกป้องผลประโยชน์ของประเทศและผู้มีส่วนได้ส่วนเสีย
     • ความรับผิดชอบต่อการนำองค์การของผู้บริหาร
     • ความับผิดชอบต่อการวางแผนยุทธศาสตร์</t>
    </r>
  </si>
  <si>
    <r>
      <t xml:space="preserve">การประพฤติปฏิบัติตามกฎหมายและกฎระเบียบ
</t>
    </r>
    <r>
      <rPr>
        <sz val="10"/>
        <rFont val="Tahoma"/>
        <family val="2"/>
      </rPr>
      <t>- ส่วนราชการดำเนินการในกรณีที่การบริการและการปฏิบัติงานมีผลกระทบในเชิงลบต่อสังคม ส่วนราชการได้คาดการณ์ล่วงหน้าถึงความกังวลของสาธารณะที่มีต่อการบริการและการปฏิบัติงาน ทั้งในปัจจุบันและในอนาคต
- ส่วนราชการมีการเตรียมการเชิงรุกถึงความกังวลและผลกระทบเหล่านี้ รวมถึงการอนุรักษ์ทรัพยากรธรรมชาติและใช้กระบวนการจัดการห่วงโซ่อุปทานที่มีประสิทธิผล
- ส่วนราชการมีกระบวนการ ตัววัด และเป้าประสงค์ที่สำคัญเพื่อให้การดำเนินการเป็นไปตามระเบียบข้อบังคับที่กำหนดหรือดีกว่า
- ส่วนราชการได้มีการกำหนดกระบวนการ ตัววัดและเป้าประสงค์ที่สำคัญเพื่อดำเนินการเรื่องความเสี่ยงที่เกี่ยวข้องกับการบริการ และการปฏิบัติงานของตน</t>
    </r>
  </si>
  <si>
    <r>
      <t xml:space="preserve">การประพฤติปฏิบัติอย่างมีจริยธรรม
</t>
    </r>
    <r>
      <rPr>
        <sz val="10"/>
        <rFont val="Tahoma"/>
        <family val="2"/>
      </rPr>
      <t>- ส่วนราชการดำเนินการในการส่งเสริมและสร้างความมั่นใจว่าการปฏิบัติการทุกด้านของส่วนราชการมีการประพฤติปฏิบัติอย่างมีจริยธรรม
- ส่วนราชการมีกระบวนการ และตัววัดหรือตัวชี้วัดที่สำคัญในการส่งเสริมและกำกับดูแลให้มี การประพฤติปฏิบัติอย่างมีจริยธรรมภายใต้โครงสร้างการกำกับดูแลทั่วทั้งองค์การ รวมทั้งในการปฏิสัมพันธ์กับผู้มีส่วนได้ส่วนเสียทุกกลุ่ม
- ส่วนราชการมีวิธีการกำกับดูแลและดำเนินการในกรณีที่มีการกระทำที่ขัดต่อหลักจริยธรรม</t>
    </r>
  </si>
  <si>
    <r>
      <t xml:space="preserve">การสนับสนุนชุมชน
</t>
    </r>
    <r>
      <rPr>
        <sz val="10"/>
        <rFont val="Arial"/>
        <family val="2"/>
      </rPr>
      <t>- ส่วนราชการมีการพิจารณาถึงประโยชน์สุขและผลประโยชน์ต่อการสนับสนุนชุมชนที่สำคัญ โดยอาจจะกำหนดกิจกรรมในยุทธศาสตร์หรือแผนปฏิบัติงานขององค์การ
- ส่วนราชการมีการกำหนดชุมชนที่สำคัญของส่วนราชการ และมีกำหนดกิจกรรมที่ส่วนราชการเข้าไปมีส่วนร่วม เพื่อสนับสนุนและสร้างความเข้มแข็งต่อชุมชน ซึ่งรวมถึงกิจกรรมที่ใช้ประโยชน์ของสมรรถนะหลักของส่วนราชการ
- ผู้บริหารของส่วนราชการและบุคลากรมีส่วนร่วมในการดำเนินการดังกล่าว</t>
    </r>
  </si>
  <si>
    <r>
      <t xml:space="preserve">กระบวนการวางแผนยุทธศาสตร์
</t>
    </r>
    <r>
      <rPr>
        <sz val="10"/>
        <rFont val="Arial"/>
        <family val="2"/>
      </rPr>
      <t>- ส่วนราชการมีวิธีการในการวางแผนยุทธศาสตร์ มีการกำหนดขั้นตอนที่สำคัญของกระบวนการจัดทำยุทธศาสตร์ และกำหนดผู้เกี่ยวข้องที่สำคัญ
- มีกรอบเวลาของการวางแผนระยะสั้นและระยะยาว และมีวิธีการในการทำให้กระบวนการวางแผนเชิงยุทธศาสตร์มีความสอดคล้องกับกรอบเวลาดังกล่าว
- กระบวนการวางแผนเชิงยุทธศาสตร์ได้คำนึงถึงความต้องการของส่วนราชการในด้านความคล่องตัว และความยืดหยุ่นในการปฏิบัติการ การสร้างโอกาสในการเปลี่ยนแปลง และการจัดลำดับ ความสำคัญของประเด็นในการริเริ่มเปลี่ยนแปลง</t>
    </r>
  </si>
  <si>
    <r>
      <rPr>
        <b/>
        <sz val="10"/>
        <rFont val="Tahoma"/>
        <family val="2"/>
      </rPr>
      <t xml:space="preserve">นวัตกรรม
</t>
    </r>
    <r>
      <rPr>
        <sz val="10"/>
        <rFont val="Tahoma"/>
        <family val="2"/>
      </rPr>
      <t>- ส่วนราชการมีวิธีการหรือยุทธศาสตร์ที่สร้างสภาพแวดล้อมในการกระตุ้นการสร้างนวัตกรรม และมีการบูรณาการนวัตกรรม
- ส่วนราชการมีวิธีการในการกำหนดโอกาสเชิงยุทธศาสตร์
- มีโอกาสเชิงยุทธศาสตร์ที่สำคัญของส่วนราชการ</t>
    </r>
  </si>
  <si>
    <r>
      <rPr>
        <b/>
        <sz val="10"/>
        <rFont val="Tahoma"/>
        <family val="2"/>
      </rPr>
      <t xml:space="preserve">การวิเคราะห์และกำหนดยุทธศาสตร์
</t>
    </r>
    <r>
      <rPr>
        <sz val="10"/>
        <rFont val="Tahoma"/>
        <family val="2"/>
      </rPr>
      <t>- ส่วนราชการมีวิธีการในการรวบรวมและวิเคราะห์ข้อมูล และพัฒนาสารสนเทศที่เกี่ยวกับองค์ประกอบสำคัญต่อไปนี้
    • ความท้าทายเชิงยุทธศาสตร์ และความได้เปรียบเชิงยุทธศาสตร์
    • ความเสี่ยงที่คุกคามต่อความสำเร็จในอนาคต
    • จุดบอดที่อาจเกิดขึ้นในกระบวนการวางแผนเชิงยุทธศาสตร์และในสารสนเทศ
    • ความสามารถของส่วนราชการในการนำแผนยุทธศาสตร์ไปปฏิบัติ
    • ความเปลี่ยนแปลงที่อาจเกิดขึ้นในสภาพแวดล้อมทั้งภายในและภายนอกขององค์กร</t>
    </r>
  </si>
  <si>
    <r>
      <rPr>
        <b/>
        <sz val="10"/>
        <rFont val="Tahoma"/>
        <family val="2"/>
      </rPr>
      <t xml:space="preserve">ระบบงานและสมรรถนะหลักของส่วนราชการ
</t>
    </r>
    <r>
      <rPr>
        <sz val="10"/>
        <rFont val="Tahoma"/>
        <family val="2"/>
      </rPr>
      <t>- ส่วนราชการมีวิธีการในการตัดสินใจเรื่องระบบงานที่สำคัญ
- ส่วนราชการมีวิธีการในการตัดสินใจว่ากระบวนการใดจะดำเนินการโดยผู้ส่งมอบและพันธมิตร การตัดสินใจเหล่านี้ได้คำนึงถึงสมรรถนะหลักของส่วนราชการ และสมรรถนะหลักของผู้ส่งมอบและพันธมิตรที่มีศักยภาพ
- ส่วนราชการมีวิธีการในการกำหนดสมรรถนะหลักในอนาคตของส่วนราชการ</t>
    </r>
  </si>
  <si>
    <r>
      <t xml:space="preserve">วัตถุประสงค์เชิงยุทธศาสตร์ที่สำคัญ
</t>
    </r>
    <r>
      <rPr>
        <sz val="10"/>
        <rFont val="Tahoma"/>
        <family val="2"/>
      </rPr>
      <t>- ส่วนราชการมีการกำหนดวัตถุประสงค์เชิงยุทธศาสตร์ที่สำคัญ มีการระบุกรอบเวลาที่จะบรรลุวัตถุประสงค์ดังกล่าว และมีการกำหนดเป้าประสงค์ที่สำคัญที่สุดของวัตถุประสงค์เชิงยุทธศาสตร์เหล่านั้น
- ส่วนราชการมีการเปลี่ยนแปลงที่สำคัญ ในด้านผลผลิตและบริการ ผู้รับบริการ และกลุ่มเป้าหมาย ผู้ส่งมอบและพันธมิตร และได้วางแผนการปฏิบัติการไว้</t>
    </r>
  </si>
  <si>
    <r>
      <t>การพิจารณาวัตถุประสงค์เชิงยุทธศาสตร์</t>
    </r>
    <r>
      <rPr>
        <sz val="10"/>
        <rFont val="Arial"/>
        <family val="2"/>
      </rPr>
      <t xml:space="preserve">
- วัตถุประสงค์เชิงยุทธศาสตร์ของส่วนราชการสามารถตอบประเด็นต่อไปนี้
• ตอบสนองความท้าทายเชิงยุทธศาสตร์ และใช้ประโยชน์จากความได้เปรียบเชิงยุทธศาสตร์
• ตอบสนองโอกาสในการสร้างนวัตกรรมในผลผลิตและบริการ
• การใช้ประโยชน์จากสมรรถนะหลักของส่วนราชการ และโอกาสในการสร้างสมรรถนะใหม่
• สร้างสมดุลระหว่างโอกาสและความท้าทายในระยะสั้นและระยะยาว
• สร้างความสมดุลของความต้องการของผู้มีส่วนได้ส่วนเสียที่สำคัญทั้งหมด</t>
    </r>
  </si>
  <si>
    <r>
      <rPr>
        <b/>
        <sz val="10"/>
        <rFont val="Arial"/>
        <family val="2"/>
      </rPr>
      <t xml:space="preserve">การจัดทำแผนปฏิบัติการ
</t>
    </r>
    <r>
      <rPr>
        <sz val="10"/>
        <rFont val="Arial"/>
        <family val="2"/>
      </rPr>
      <t>- ส่วนราชการมีวิธีการในการจัดทำแผนปฏิบัติการ แผนปฏิบัติการที่สำคัญทั้งระยะสั้นและระยะยาวและแผนดังกล่าวมีความสัมพันธ์กับวัตถุประสงค์เชิงยุทธศาสตร์ของส่วนราชการ</t>
    </r>
  </si>
  <si>
    <r>
      <t xml:space="preserve">การนำแผนปฏิบัติการไปปฏิบัติ
</t>
    </r>
    <r>
      <rPr>
        <sz val="10"/>
        <rFont val="Tahoma"/>
        <family val="2"/>
      </rPr>
      <t>- ส่วนราชการมีวิธีการในการถ่ายทอดแผนปฏิบัติการสู่การปฏิบัติทั่วทั้งส่วนราชการ ไปยังบุคลากรผู้ส่งมอบ พันธมิตร และเครือข่ายความร่วมมือที่สำคัญเพื่อให้มั่นใจว่าส่วนราชการบรรลุวัตถุประสงค์เชิงยุทธศาสตร์ที่สำคัญ
- ส่วนราชการมีวิธีการเพื่อทำให้มั่นใจว่าผลการดำเนินการที่สำคัญตามแผนปฏิบัติการจะประสบผลสำเร็จตามวัตถุประสงค์ที่ตั้งไว้</t>
    </r>
  </si>
  <si>
    <r>
      <t xml:space="preserve">แผนกลยุทธ์ด้านบุคคลากรที่ทำให้ยุทธศาสตร์เป็นไปได้
</t>
    </r>
    <r>
      <rPr>
        <sz val="10"/>
        <rFont val="Tahoma"/>
        <family val="2"/>
      </rPr>
      <t>- แผนกลยุทธ์ด้านบุคคลากรที่สนับสนุนการบรรลุความสำเร็จตามวัตถุประสงค์เชิงยุทธศาสตร์และแผนปฏิบัติการระยะสั้นและระยะยาว 
- แผนกลยุทธ์ดังกล่าวได้คำนึงถึงผลกระทบต่อบุคลากร และความเปลี่ยนแปลงที่อาจเกิดขึ้นเกี่ยวข้องกับความต้องการด้านขีดความสามารถและอัตรากำลังบุคลากร</t>
    </r>
  </si>
  <si>
    <t>ข. การปรับเปลี่ยนแผนปฏิบัติการ</t>
  </si>
  <si>
    <r>
      <rPr>
        <b/>
        <sz val="10"/>
        <rFont val="Tahoma"/>
        <family val="2"/>
      </rPr>
      <t xml:space="preserve">สารสนเทศผู้รับบริการและผู้มีส่วนได้ส่วนเสียในปัจจุบัน
</t>
    </r>
    <r>
      <rPr>
        <sz val="10"/>
        <rFont val="Arial"/>
        <family val="2"/>
      </rPr>
      <t xml:space="preserve">- ส่วนราชการมีวิธีการรับฟัง ปฏิสัมพันธ์ และสังเกตผู้รับบริการและผู้มีส่วนได้ส่วนเสีย เพื่อให้ได้สารสนเทศที่สามารถนำไปใช้ต่อได้ วิธีการดังกล่าวมีความแตกต่างกันระหว่างผู้รับบริการและผู้มีส่วนได้ส่วนเสีย กลุ่มผู้รับบริการและผู้มีส่วนได้ส่วนเสีย หรือกลุ่มเป้าหมายอื่น
- วิธีการดังกล่าวมีความแตกต่างกันในแต่ละช่วงของวงจรชีวิตของการเป็นผู้รับบริการและผู้มีส่วนได้ส่วนเสีย
- ส่วนราชการมีวิธีการในการค้นหาข้อมูลป้อนกลับและข้อเสนอแนะจากผู้รับบริการและผู้มี่ส่วนได้ส่วนเสียอย่างทันท่วงที และสามารถนำข้อมูลดังกล่าวไปใช้ในการพัฒนาคุณภาพของผลผลิตบริการ และการสนับสนุนผู้รับบริการและผู้มีส่วนได้ส่วนเสีย  </t>
    </r>
  </si>
  <si>
    <r>
      <rPr>
        <b/>
        <sz val="10"/>
        <rFont val="Tahoma"/>
        <family val="2"/>
      </rPr>
      <t xml:space="preserve">สารสนเทศผู้รับบริการและผู้มีส่วนได้ส่วนเสียที่พึงมีในอนาคต
</t>
    </r>
    <r>
      <rPr>
        <sz val="10"/>
        <rFont val="Arial"/>
        <family val="2"/>
      </rPr>
      <t xml:space="preserve">  - ส่วนราชการมีวิธีการรับฟัง และค้นหาสารสนเทศผู้รับบริการและผู้มีส่วนได้ส่วนเสียในอนาคต เพื่อให้ได้สารสนเทศ ที่สามารถนำไปใช้ประโยชน์ต่อได้ 
- ส่วนราชการมีวิธีการในการค้นหาสารสนเทศของคู่แข่ง/คู่เทียบในเรื่องเกี่ยวกับผลผลิต การบริการและการสนับสนุนผู้รับบริการและผู้มีส่วนได้ส่วนเสีย เพื่อให้ได้สารสนเทศที่สามารถนำไปใช้ต่อได้</t>
    </r>
  </si>
  <si>
    <t>ข. การจำแนกผู้รับบริการและผู้มีส่วนได้ส่วนเสีย และผลผลิตการบริการ</t>
  </si>
  <si>
    <t>ก. ความสัมพันธ์และการสนับสนุนผู้รับบริการและผู้มีส่วนได้ส่วนเสีย</t>
  </si>
  <si>
    <r>
      <rPr>
        <b/>
        <sz val="10"/>
        <rFont val="Arial"/>
        <family val="2"/>
      </rPr>
      <t xml:space="preserve">การเข้าถึงและการสนับสนุนผู้รับบริการและผู้มีส่วนได้ส่วนเสีย
</t>
    </r>
    <r>
      <rPr>
        <sz val="10"/>
        <rFont val="Arial"/>
        <family val="2"/>
      </rPr>
      <t xml:space="preserve"> - ส่วนราชการมีวิธีการทำให้ผู้รับบริการและผู้มีส่วนได้ส่วนเสียสามารถเข้าถึงสารสนเทศการบริการ และการสนับสนุนจากส่วนราชการ
 - ส่วนราชการมีรูปแบบและกลไกการสื่อสารที่สนับสนุนในแต่ละกลุ่มผู้รับบริการและผู้มีส่วนได้ส่วนเสีย รูปแบบและกลไกเหล่านี้มีความแตกต่างกันระหว่างกลุ่มผู้รับบริการและผู้มีส่วนได้ส่วนเสีย
 - ส่วนราชการมีวิธีการระบุข้อกำหนดที่สำคัญในการสนับสนุนผู้รับบริการและผู้มีส่วนได้ส่วนเสียและมั่นใจได้ว่าข้อกำหนดดังกล่าวได้ถ่ายทอดสู่การปฏิบัติไปยังทุกคนและทุกกระบวนการที่เกี่ยวข้องในการสนับสนุนผู้รับบริการและผู้มีส่วนได้ส่วนเสีย</t>
    </r>
  </si>
  <si>
    <r>
      <t xml:space="preserve">การจัดการกับข้อร้องเรียน 
  </t>
    </r>
    <r>
      <rPr>
        <sz val="10"/>
        <rFont val="Arial"/>
        <family val="2"/>
      </rPr>
      <t>- ส่วนราชการมีวิธีการจัดการกับข้อร้องเรียนของผู้รับบริการและผู้มีส่วนได้ส่วนเสียและทำให้มั่นใจว่าข้อร้องเรียนได้รับการแก้ไขอย่างทันท่วงทีและมีประสิทธิผล
  - การจัดการข้อร้องเรียนของส่วนราชการสามารถเรียกความเชื่อมั่นของผู้รับบริการและผู้มีส่วนได้ส่วนเสียกลับคืนมา และสร้างเสริมความพึงพอใจและการให้ความสำคัญกับผู้รับบริการและผู้มีส่วนได้ส่วนเสีย</t>
    </r>
  </si>
  <si>
    <r>
      <rPr>
        <b/>
        <sz val="10"/>
        <rFont val="Arial"/>
        <family val="2"/>
      </rPr>
      <t xml:space="preserve">ความพึงพอใจ ความไม่พึงพอใจและความผูกพัน
 </t>
    </r>
    <r>
      <rPr>
        <sz val="10"/>
        <rFont val="Arial"/>
        <family val="2"/>
      </rPr>
      <t>- ส่วนราชการมีวิธีการในการประเมินความพึงพอใจ ความไม่พึงพอใจ และความผูกพันของผู้รับบริการและผู้มีส่วนได้ส่วนเสียที่แตกต่างกันในแต่ละกลุ่ม
 - ส่วนราชการมีวิธีการที่ทำให้มั่นใจว่าการประเมินดังกล่าวนำมาสู่สารสนเทศที่สามารถนำไปใช้ประโยชน์เพื่อตอบสนองให้เหนือความคาดหวังของผู้รับบริการและผู้มีส่วนได้ส่วนเสีย</t>
    </r>
  </si>
  <si>
    <t>ค. การใช้ข้อมูลความคิดเห็นของผู้รับบริการและผู้มีส่วนได้ส่วนเสียและข้อมูลอื่นที่เกี่ยวข้อง</t>
  </si>
  <si>
    <r>
      <rPr>
        <b/>
        <sz val="10"/>
        <rFont val="Arial"/>
        <family val="2"/>
      </rPr>
      <t>ข้อมูลเชิงเปรียบเทียบ</t>
    </r>
    <r>
      <rPr>
        <sz val="10"/>
        <rFont val="Arial"/>
        <family val="2"/>
      </rPr>
      <t xml:space="preserve"> 
  - ส่วนราชการมีวิธีการเลือกและสร้างความมั่นใจว่าได้ใช้ข้อมูลและสารสนเทศเชิงเปรียบเทียบที่สำคัญอย่างมีประสิทธิผล และอยู่บนพื้นฐานข้อมูลที่แท้จริง เพื่อสนับสนุนการตัดสินใจในระดับปฏิบัติการและระดับยุทธศาสตร์ รวมทั้งการสร้างนวัตกรรม</t>
    </r>
  </si>
  <si>
    <r>
      <rPr>
        <b/>
        <sz val="10"/>
        <rFont val="Arial"/>
        <family val="2"/>
      </rPr>
      <t>ความคล่องตัวของการวัดผล</t>
    </r>
    <r>
      <rPr>
        <b/>
        <sz val="10"/>
        <color rgb="FFFF0000"/>
        <rFont val="Arial"/>
        <family val="2"/>
      </rPr>
      <t xml:space="preserve">
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- ส่วนราชการมีวิธีการดำเนินการเพื่อให้มั่นใจว่าระบบการวัดผลการดำเนินการสามารถตอบสนองต่อการเปลี่ยนแปลงที่เกิดขึ้นอย่างรวดเร็ว หรือที่ไม่ได้คาดถึงทั้งภายในหรือภายนอกส่วนราชการและเตรียมข้อมูลได้อย่างทันกาล</t>
    </r>
  </si>
  <si>
    <t>ก. ข้อมูล และสารสนเทศ</t>
  </si>
  <si>
    <r>
      <rPr>
        <b/>
        <sz val="10"/>
        <rFont val="Arial"/>
        <family val="2"/>
      </rPr>
      <t>คุณภาพของข้อมูลและสารสนเทศ</t>
    </r>
    <r>
      <rPr>
        <sz val="10"/>
        <rFont val="Arial"/>
        <family val="2"/>
      </rPr>
      <t xml:space="preserve">
  - ส่วนราชการมีวิธีการทำให้มั่นใจว่าข้อมูลสารสนเทศของส่วนราชการมีความแม่นยำ ถูกต้องและเชื่อถือได้ ทันกาล (ข้อมูลมีคุณภาพ)
 - ส่วนราชการมีวิธีการในการจัดการข้อมูลทางอิเล็กทรอนิกส์ ข้อมูลและสารสนเทศอื่นๆ เพื่อให้มั่นใจว่าข้อมูลเหล่านั้นมีความม่นยำ ถูกต้อง สมบูรณ์ เชื่อถือได้และแพร่หลาย</t>
    </r>
  </si>
  <si>
    <r>
      <t xml:space="preserve">ความพร้อมใช้งานของข้อมูลและสารสนเทศ 
 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ส่วนราชการมีวิธีการดำเนินการเพื่อให้ข้อมูลและสารสนเทศที่จำเป็นมีความพร้อมใช้งานด้วยรูปแบบที่ใช้งานง่าย สำหรับบุคลากร เครือข่าย      ผู้ส่งมอบ พันธมิตร ผู้ให้ความร่วมมือ รวมทั้งผู้รับบริการและผู้มีส่วนได้ส่วนเสีย
 - ส่วนราชการมีวิธีในการประเมิน/ตรวจสอบเพื่อให้มั่นใจว่าระบบเทคโนโลยีสารสนเทศของส่วนราชการ มีความน่าเชื่อถือ และใช้งานง่าย</t>
    </r>
  </si>
  <si>
    <t>ข. ความรู้ของส่วนราชการ</t>
  </si>
  <si>
    <r>
      <rPr>
        <b/>
        <sz val="10"/>
        <rFont val="Tahoma"/>
        <family val="2"/>
      </rPr>
      <t xml:space="preserve">การจัดการความรู้
</t>
    </r>
    <r>
      <rPr>
        <sz val="10"/>
        <rFont val="Tahoma"/>
        <family val="2"/>
      </rPr>
      <t xml:space="preserve"> - ส่วนราชการมีวิธีการในการ 
 • รวบรวมและถ่ายทอดความรู้ของบุคลากร
 • ผสานและหาความสัมพันธ์ระหว่างข้อมูลจากแหล่งต่างๆ เพื่อสร้างองค์ความรู้ใหม่
 • ถ่ายทอดความรู้ที่เกี่ยวข้องระหว่างส่วนราชการกับผู้รับบริการและผู้มีส่วนได้ส่วนเสีย เครือข่าย ผู้ส่งมอบพันธมิตร และผู้ให้ความร่วมมือ
 • แบ่งปันและนำวิธีปฏิบัติที่เป็นเลิศไปดำเนินการ
 • รวบรวมและถ่ายทอดความรู้ที่เกี่ยวข้องเพื่อใช้ในการสร้างนวัตกรรมและกระบวนการวางแผนเชิงยุทธศาสตร์</t>
    </r>
  </si>
  <si>
    <r>
      <rPr>
        <b/>
        <sz val="10"/>
        <rFont val="Tahoma"/>
        <family val="2"/>
      </rPr>
      <t>วิธีปฏิบัติที่ดีเยี่ยม</t>
    </r>
    <r>
      <rPr>
        <sz val="10"/>
        <rFont val="Tahoma"/>
        <family val="2"/>
      </rPr>
      <t xml:space="preserve">
  - ส่วนราชการมีวิธีการค้นหาวิธีปฏิบัติที่ดีเยี่ยมจากหน่วยงานทั้งภายในและภายนอกหรือหน่วยปฏิบัติการที่มีผลการดำเนินการที่ดี
 - ส่วนราชการมีวิธีการในการแลกเปลี่ยนและนำวิธีปฏิบัติที่ดีเยี่ยมไปสู่การปฏิบัติจริงในทุกๆหน่วยงานทั่วทั้งองค์กร</t>
    </r>
  </si>
  <si>
    <r>
      <rPr>
        <b/>
        <sz val="10"/>
        <rFont val="Tahoma"/>
        <family val="2"/>
      </rPr>
      <t xml:space="preserve">การเรียนรู้ระดับองค์การ
 </t>
    </r>
    <r>
      <rPr>
        <sz val="10"/>
        <rFont val="Tahoma"/>
        <family val="2"/>
      </rPr>
      <t>- ส่วนราชการมีวิธีการใช้องค์ความรู้และทรัพยากรต่างๆ เพื่อให้การเรียนรู้ฝังลึกลงไปในวิธีการปฏิบัติงานของส่วนราชการ</t>
    </r>
  </si>
  <si>
    <r>
      <rPr>
        <b/>
        <sz val="10"/>
        <rFont val="Arial"/>
        <family val="2"/>
      </rPr>
      <t>บุคลากรใหม่</t>
    </r>
    <r>
      <rPr>
        <sz val="10"/>
        <rFont val="Arial"/>
        <family val="2"/>
      </rPr>
      <t xml:space="preserve">
- ส่วนราชการมีวิธีการสรรหา ว่าจ้าง บรรจุ และพิจารณาความพร้อมในการปฏิบัติงานของบุคลากรใหม่
- ส่วนราชการมั่นใจได้ว่าบุคลากรเป็นตัวแทนที่สะท้อนให้เห็นถึงความหลากหลายทางมุมมอง วัฒนธรรม และความคิดของบุคลากรที่ส่วนราชการจ้างและของชุมชนของผู้รับบริการและผู้มีส่วนได้ส่วนเสีย
- ส่วนราชการมั่นใจได้ว่าบุคลากรใหม่มีความเหมาะสมกับวัฒนธรรมขององค์การ</t>
    </r>
  </si>
  <si>
    <r>
      <rPr>
        <b/>
        <sz val="10"/>
        <rFont val="Arial"/>
        <family val="2"/>
      </rPr>
      <t xml:space="preserve">การจัดการการเปลี่ยนแปลงด้านบุคลากร </t>
    </r>
    <r>
      <rPr>
        <sz val="10"/>
        <rFont val="Arial"/>
        <family val="2"/>
      </rPr>
      <t xml:space="preserve">
- ส่วนราชการมีวิธีการเตรียมบุคลากรให้พร้อมรับต่อการเปลี่ยนแปลงความต้องการด้านขีดความสามารถและอัตรากำลังที่กำลังจะเกิดขึ้น ความต้องการเหล่านี้มีการเปลี่ยนแปลงอย่างไรในช่วงเวลาที่ผ่านมา
- ส่วนราชการมีวิธีการในการบริหารจัดการ
 •  การบริหารอัตรากำลัง ความต้องการของบุคลากรและความจำเป็นของส่วนราชการ เพื่อให้มั่นใจว่าสามารถดำเนินการตามภารกิจได้อย่างต่อเนื่อง
 • การบริหารการจัดการ และเตรียมความพร้อมเกี่ยวกับการเติบโตของบุคลากรในทุกช่วงเวลา 
 • การเตรียมความพร้อมของบุคลากรให้พร้อมต่อการเปลี่ยนแปลงของส่วนราชการทั้งเรื่องของการปรับเปลี่ยนโครงสร้างองค์การ และระบบงานในกรณีจำเป็น</t>
    </r>
  </si>
  <si>
    <r>
      <rPr>
        <b/>
        <sz val="10"/>
        <rFont val="Arial"/>
        <family val="2"/>
      </rPr>
      <t>การประเมินความผูกพัน</t>
    </r>
    <r>
      <rPr>
        <sz val="10"/>
        <rFont val="Arial"/>
        <family val="2"/>
      </rPr>
      <t xml:space="preserve">
- ส่วนราชการประเมินความผูกพันของบุคลากรมีวิธีการและตัววัดทั้งที่เป็นทางการและไม่เป็นทางการที่ใช้ในการประเมินความผูกพันและความพึงพอใจของบุคลากร โดยวิธีการและตัววัดเหล่านี้มีความแตกต่างกันในแต่ละประเภทและส่วนงานของบุคลากร
- ส่วนราชการใช้ตัวชี้วัดอื่นๆ เช่น การรักษาให้บุคลากรอยู่กับส่วนราชการ การขาดงาน การร้องทุกข์ ความปลอดภัย และผลิตภาพ เพื่อประเมินและปรับปรุงความผูกพันของบุคลากร</t>
    </r>
  </si>
  <si>
    <r>
      <t xml:space="preserve">ความเชื่อมโยงกับผลลัพธ์ของส่วนราชการ 
- </t>
    </r>
    <r>
      <rPr>
        <sz val="10"/>
        <rFont val="Arial"/>
        <family val="2"/>
      </rPr>
      <t>ส่วนราชการมีวิธีการนำผลการประเมินความผูกพันของบุคลากรมาเชื่อมโยงกับผลลัพธ์สำคัญของส่วนราชการ เพื่อระบุโอกาสในการปรับปรุงทั้งความผูกพันของบุคลากรและผลลัพธ์ของส่วนราชการ</t>
    </r>
  </si>
  <si>
    <t>ข. วัฒนธรรมส่วนราชการ</t>
  </si>
  <si>
    <t>ค. การบริหารจัดการและการพัฒนาบุคลากรและผู้บริหาร</t>
  </si>
  <si>
    <r>
      <rPr>
        <b/>
        <sz val="10"/>
        <rFont val="Arial"/>
        <family val="2"/>
      </rPr>
      <t xml:space="preserve">การประเมินผลการปฏิบัติงาน
 </t>
    </r>
    <r>
      <rPr>
        <sz val="10"/>
        <rFont val="Arial"/>
        <family val="2"/>
      </rPr>
      <t>- ระบบการประเมินผลการปฏิบัติงานของบุคลากรสนับสนุนให้มีการทำงานที่ให้ผลการดำเนินการที่ดีและสร้างความร่วมมือของบุคลากร
 - ระบบการประเมินผลการปฏิบัติงานของบุคลากรพิจารณาถึงการบริหารค่าตอบแทน การให้รางวัล การยกย่องชมเชยและการสร้างแรงจูงใจ
 - ระบบการประเมินผลการปฏิบัติงานของบุคลากรส่งเสริมให้เกิดการสร้างนวัตกรรม การมุ่งเน้นผู้รับบริการและผู้มีส่วนได้ส่วนเสีย และบรรลุผลสำเร็จของแผนปฏิบัติการของส่วนราชการ</t>
    </r>
  </si>
  <si>
    <r>
      <rPr>
        <b/>
        <sz val="10"/>
        <rFont val="Arial"/>
        <family val="2"/>
      </rPr>
      <t xml:space="preserve">ประสิทธิผลของการเรียนรู้และการพัฒนา </t>
    </r>
    <r>
      <rPr>
        <sz val="10"/>
        <rFont val="Arial"/>
        <family val="2"/>
      </rPr>
      <t xml:space="preserve">
- ส่วนราชการมีวิธีประเมินประสิทธิผลและประสิทธิภาพของระบบการเรียนรู้และการพัฒนารวมถึงผลลัพธ์ของการเรียนรู้และพัฒนาที่มีความเชื่อมโยงกับปัจจัยความผูกพันของบุคลากรและความสำเร็จของส่วนราชการ
- ส่วนราชการมีวิธีการในการนำความเชื่อมโยงดังกล่าวมาสู่การกำหนดโอกาสการพัฒนาทั้งด้านความผูกพันของบุคลากร และระบบการเรียนรู้และการพัฒนา</t>
    </r>
  </si>
  <si>
    <t>หมวด 6 การปฏิบัติการ</t>
  </si>
  <si>
    <r>
      <rPr>
        <b/>
        <sz val="10"/>
        <rFont val="Arial"/>
        <family val="2"/>
      </rPr>
      <t xml:space="preserve">ประสิทธิผลของผลผลิต การบริการ และกระบวนการ
</t>
    </r>
    <r>
      <rPr>
        <sz val="10"/>
        <rFont val="Arial"/>
        <family val="2"/>
      </rPr>
      <t>- ส่วนราชการมีวิธีการในการวัด และประเมินผล ข้อกำหนดที่สำคัญของผลผลิต การบริการและกระบวนการทำงาน</t>
    </r>
  </si>
  <si>
    <r>
      <rPr>
        <b/>
        <sz val="10"/>
        <rFont val="Arial"/>
        <family val="2"/>
      </rPr>
      <t xml:space="preserve">แนวคิดในการออกแบบ
</t>
    </r>
    <r>
      <rPr>
        <sz val="10"/>
        <rFont val="Arial"/>
        <family val="2"/>
      </rPr>
      <t>- ส่วนราชการมีวิธีการออกแบบผลผลิต การบริการและกระบวนการทำงานเพื่อให้เป็นไปตามข้อกำหนดที่สำคัญทั้งหมด
- ส่วนราชการมีวิธีการนำเทคโนโลยีใหม่ ความรู้ของส่วนราชการ ความเป็นเลิศด้านผลผลิตและการบริการ คุณค่าในสายตาของผู้รับบริการและผู้มีส่วนได้ส่วนเสีย การวิเคราะห์ความเสี่ยง และความคล่องตัวที่อาจจำเป็นมาพิจารณาในผลผลิต การบริการ และกระบวนการเหล่านี้</t>
    </r>
  </si>
  <si>
    <r>
      <rPr>
        <b/>
        <sz val="10"/>
        <rFont val="Arial"/>
        <family val="2"/>
      </rPr>
      <t xml:space="preserve">การปรับปรุงผลผลิต การบริการ และกระบวนการ </t>
    </r>
    <r>
      <rPr>
        <sz val="10"/>
        <rFont val="Arial"/>
        <family val="2"/>
      </rPr>
      <t xml:space="preserve">
- ส่วนราชการมีวิธีการปรับปรุงกระบวนการทำงานเพื่อปรับปรุงผลผลิต การบริการ และผลการดำเนินการ และลดความผิดพลาด การทำงานซ้ำ และความสูญเสียของกระบวนการ</t>
    </r>
  </si>
  <si>
    <t>ค. การจัดการเครือข่ายอุปทาน</t>
  </si>
  <si>
    <r>
      <rPr>
        <b/>
        <sz val="10"/>
        <rFont val="Arial"/>
        <family val="2"/>
      </rPr>
      <t>การจัดการเครือข่ายอุปทาน</t>
    </r>
    <r>
      <rPr>
        <sz val="10"/>
        <rFont val="Arial"/>
        <family val="2"/>
      </rPr>
      <t xml:space="preserve">
- ส่วนราชการมีวิธีการในการจัดการเครือข่ายอุปทาน ทั้งเรื่องของการคัดเลือกผู้ส่งมอบที่ดีเพื่อมั่นใจว่าจะสามารถสนับสนุนและยกระดับผลการดำเนินการของส่วนราชการ และความพึงพอใจของผู้รับบริการและผู้มีส่วนได้ส่วนเสีย
- ส่วนราชการมีวิธีการในการวัดผลและประเมินผลการให้ข้อมูลป้อนกลับแก่ผู้ส่งมอบเพื่อช่วยให้เกิดการปรับปรุง
- ส่วนราชการมีวิธีการในการดำเนินการกับผู้ส่งมอบที่มีผลการดำเนินการที่ไม่ดี</t>
    </r>
  </si>
  <si>
    <t>ข. การจัดการความมั่นคงทางข้อมูลและสารสนเทศ</t>
  </si>
  <si>
    <r>
      <t xml:space="preserve">การจัดการความมั่นคงทางข้อมูลและสารสนเทศ
</t>
    </r>
    <r>
      <rPr>
        <sz val="10"/>
        <rFont val="Arial"/>
        <family val="2"/>
      </rPr>
      <t xml:space="preserve">- ส่วนราชการมีวิธีการในการบริหารจัดการข้อมูลสารสนเทศ สินทรัพย์ และระบบเทคโนโลยีสารสนเทศ รวมไปถึงระบบปฏิบัติการของส่วนราชการ ทั้งด้านความถูกต้อง แม่นยำ ปลอดภัย และเป็นความลับ รวมไปถึงการกำหนดการเข้าถึงข้อมูลทั้งทางกายภาพและทางอิเล็กทรอนิกส์
- ส่วนราชการมีวิธีการดำเนินการเรื่องความปลอดภัยและความมั่นคงทางข้อมูลและสารสนเทศ ดังนี้
 • การกระตุ้นให้ตระหนักรู้ถึงภัยคุกคามและไม่มั่นคงด้านข้อมูล และสินทรัพย์ รวมไปถึงภัยโจมตีทางไซเบอร์
 • ทำให้มั่นใจว่าบุคลากร ผู้รับบริการ พันธมิตร และผู้ส่งมอบเข้าใจในบทบาท และหน้าที่ความรับผิดชอบต่อความมั่นคงและปลอดภัยของข้อมูล และสินทรัพย์ที่สำคัญรวมไปถึงภัยโจมตีทางไซเบอร์
 • การกำหนด และลำดับความสำคัญในการป้องกัน ระวังภัยต่อระบบเทคโนโลยีสารสนเทศและระบบปฏิบัติการ
 • การป้องกันระบบดังกล่าวจากเหตุการณ์โจมตีทางไซเบอร์ที่อาจเกิดขึ้น เหตุการณ์โจมตีไซเบอร์ที่ตรวจพบ รวมไปถึงการตอบสนองและกู้คืนจากเหตุการณ์โจมตีทางไซเบอร์
</t>
    </r>
  </si>
  <si>
    <t>x</t>
  </si>
  <si>
    <r>
      <rPr>
        <b/>
        <sz val="10"/>
        <rFont val="Arial"/>
        <family val="2"/>
      </rPr>
      <t>ข้อกำหนดของผลผลิต การบริการและกระบวนการทำงาน</t>
    </r>
    <r>
      <rPr>
        <sz val="10"/>
        <rFont val="Arial"/>
        <family val="2"/>
      </rPr>
      <t xml:space="preserve">
- ส่วนราชการมีวิธีการกำหนดข้อกำหนดที่สำคัญของผลผลิตและการบริการ
- ส่วนราชการมีวิธีการกำหนดข้อกำหนดที่สำคัญของกระบวนการทำงาน
- มีการกำหนดกระบวนการทำงานที่สำคัญของส่วนราชการ รวมระบุข้อกำหนดที่สำคัญของกระบวนการ</t>
    </r>
  </si>
  <si>
    <t>2.1 การจัดทำยุทธศาสตร์และกลยุทธ์</t>
  </si>
  <si>
    <t xml:space="preserve">3.1 สารสนเทศผู้รับบริการและผู้มีส่วนได้ส่วนเสีย </t>
  </si>
  <si>
    <t xml:space="preserve">4.2 การจัดการความรู้ สารสนเทศ และเทคโนโลยี สารสนเทศ
</t>
  </si>
  <si>
    <t xml:space="preserve">4.1 การวัด การวิเคราะห์ และการปรับปรุงผลการดำเนินการของส่วนราชการ
</t>
  </si>
  <si>
    <t xml:space="preserve">5.1 สภาพแวดล้อมด้านบุคลากร </t>
  </si>
  <si>
    <t xml:space="preserve">6.1 กระบวนการทำงาน 
</t>
  </si>
  <si>
    <r>
      <rPr>
        <b/>
        <sz val="10"/>
        <rFont val="Tahoma"/>
        <family val="2"/>
      </rPr>
      <t xml:space="preserve">การสื่อสาร
</t>
    </r>
    <r>
      <rPr>
        <sz val="10"/>
        <rFont val="Tahoma"/>
        <family val="2"/>
      </rPr>
      <t>- ผู้บริหารของส่วนราชการมีการสื่อสารและสร้างความผูกพันกับบุคลากรทั่วทั้งองค์การ พันธมิตร และกับผู้รับบริการ และผู้มีส่วนได้ส่วนเสียที่สำคัญทุกกลุ่ม
- ผู้บริหารของส่วนราชการมีการกระตุ้นให้เกิดการสื่อสารที่ตรงไปตรงมาและเป็นไปในลักษณะสองทิศทาง รวมทั้งใช้สื่อเทคโนโลยีสารสนเทศในการสื่อสารให้ทราบถึงการตัดสินใจที่สำคัญอย่างมีประสิทธิผล
- ผู้บริหารของส่วนราชการให้ความสำคัญในการสร้างแรงจูงใจต่อบุคลากรและผู้ที่เกี่ยวข้อง เช่น การมีส่วนร่วมในการให้รางวัล และยกย่องชมเชยเพื่อกระตุ้นให้เกิดผลลัพธ์ของการดำเนินการที่ดี และให้ความสำคัญกับผู้รับบริการและผู้มีส่วนได้ส่วนเสีย</t>
    </r>
    <r>
      <rPr>
        <sz val="10"/>
        <color rgb="FFFF0000"/>
        <rFont val="Tahoma"/>
        <family val="2"/>
      </rPr>
      <t/>
    </r>
  </si>
  <si>
    <r>
      <rPr>
        <b/>
        <sz val="10"/>
        <rFont val="Arial"/>
        <family val="2"/>
      </rPr>
      <t xml:space="preserve">การจำแนกผู้รับบริการและผู้มีส่วนได้ส่วนเสีย
</t>
    </r>
    <r>
      <rPr>
        <sz val="10"/>
        <rFont val="Arial"/>
        <family val="2"/>
      </rPr>
      <t xml:space="preserve"> - ส่วนราชการมีวิธีการในการจำแนกกลุ่มผู้รับบริการ ผู้มีส่วนได้ส่วนเสีย หรือกลุ่มเป้าหมายอื่น
- ส่วนราชการมีวิธีการใช้สารสนเทศเกี่ยวกับผู้รับบริการและผู้มีส่วนได้ส่วนเสีย ตลอดจนผลผลิตและการบริการเพื่อจำแนกกลุ่มผู้รับบริการ
และผู้มีส่วนได้ส่วนเสียทั้งในปัจจุบันและอนาคต
  - ส่วนราชการมีวิธีการนำผู้รับบริการและผู้มีส่วนได้ส่วนเสียที่พึงมีในอนาคตประกอบการพิจารณาและวิธีการกำหนดว่ากลุ่มผู้รับบริการและผู้มีส่วนได้ส่วนเสียและกลุ่มเป้าหมายใดจะได้รับความสำคัญและมุ่งเน้นเพื่อให้เกิดผลการดำเนินการที่ดีขึ้นโดยรวม</t>
    </r>
  </si>
  <si>
    <r>
      <rPr>
        <b/>
        <sz val="10"/>
        <rFont val="Arial"/>
        <family val="2"/>
      </rPr>
      <t>การจัดการความสัมพันธ์</t>
    </r>
    <r>
      <rPr>
        <sz val="10"/>
        <rFont val="Arial"/>
        <family val="2"/>
      </rPr>
      <t xml:space="preserve">
 - ส่วนราชการมีวิธีการสื่อสาร สร้าง และจัดการความสัมพันธ์กับผู้รับบริการและผู้มีส่วนได้ส่วนเสีย เพื่อ
 • ให้ได้ผู้รับบริการและผู้มีส่วนได้ส่วยเสียใหม่และเพิ่มกลุ่มผู้รับบริการ
 • จัดการและสร้างภาพลักษณ์ที่ดีของส่วนราชการ
 • รักษาพันธ์กับผู้รับบริการและผู้มีส่วนได้ส่วนเสีย ตอบสนองความต้องการ และทำให้เหนือกว่าความคาดหวังในแต่ละช่วงของวงจรชีวิตของการเป็นผู้รับบริการและผู้มีส่วนได้ส่วนเสีย
 •  เพิ่มความผูกพันกับผู้รับบริการและผู้มีส่วนได้ส่วนเสียกับส่วนราชการ
 - ส่วนราชการมีวิธีการใช้ประโยชน์จากสื่อเทคโนโลยีสารสนเทศเพื่อเสริมสร้างความสัมพันธ์ของผู้รับบริการและผู้มีส่วนได้ส่วนเสียกับส่วนราชการ</t>
    </r>
  </si>
  <si>
    <r>
      <rPr>
        <b/>
        <sz val="10"/>
        <rFont val="Arial"/>
        <family val="2"/>
      </rPr>
      <t xml:space="preserve">การใช้ข้อมูลสารสนเทศของผู้รับบริการและผู้มีส่วนได้ส่วนเสียและข้อมูลอื่นที่เกี่ยวข้อง
 </t>
    </r>
    <r>
      <rPr>
        <sz val="10"/>
        <rFont val="Arial"/>
        <family val="2"/>
      </rPr>
      <t>- ส่วนราชการมีการใช้ข้อมูลความคิดเห็นของผู้รับบริการและผู้มีส่วนได้ส่วนเสียรวมถึงข้อมูลและสารสนเทศอื่นที่เกี่ยวข้อง เพื่อสร้างวัฒนธรรมที่มุ่งเน้นผู้รับบริการและผู้มีส่วนได้ส่วนเสียและเพื่อสนับสนุนการตัดสินใจในการดำเนินงาน</t>
    </r>
  </si>
  <si>
    <r>
      <t xml:space="preserve">การคาดการณ์ผลการดำเนินการ
</t>
    </r>
    <r>
      <rPr>
        <sz val="10"/>
        <rFont val="Tahoma"/>
        <family val="2"/>
      </rPr>
      <t>- ส่วนราชการได้คาดการณ์ผลการดำเนินการตามกรอบเวลาของการวางแผนทั้งระยะสั้นและระยะยาวของส่วนราชการตามตัววัดหรือตัวชี้วัดผลการดำเนินการที่สำคัญที่ระบุไว้ในข้อ 2.2 ก (11)
- ส่วนราชการมีการเปรียบเทียบผลการดำเนินการที่คาดการณ์ไว้ของตัววัดหรือตัวชี้วัดเหล่านี้กับผลที่คาดการณ์ของคู่แข่ง/คู่เทียบของส่วนราชการ
- ส่วนราชการมีวิธีการดำเนินการหากพบว่าผลการดำเนินการมีความแตกต่างเมื่อเปรียบเทียบกับคู่แข่ง/คู่เทียบ หรือกับส่วนราชการในระดับที่เทียบเคียงกันได้</t>
    </r>
  </si>
  <si>
    <r>
      <rPr>
        <b/>
        <sz val="10"/>
        <rFont val="Arial"/>
        <family val="2"/>
      </rPr>
      <t>ความพึงพอใจเปรียบเทียบกับหน่วยงานอื่น</t>
    </r>
    <r>
      <rPr>
        <sz val="10"/>
        <rFont val="Arial"/>
        <family val="2"/>
      </rPr>
      <t xml:space="preserve">
 - ส่วนราชการมีวิธีการค้นหาสารสนเทศด้านความพึงพอใจของผู้รับบริการและผู้มีส่วนได้ส่วนเสียที่มีต่อส่วนราชการเปรียบเทียบกับความพึงพอใจของผู้รับบริการและผู้มีส่วนได้ส่วนเสียของคู่แข่งหรือคู่เทียบ
 - ส่วนราชการมีวิธีการค้นหาสารสนเทศด้านความพึงพอใจของผู้รับบริการและผู้มีส่วนได้ส่วนเสียที่มีต่อส่วนราชการเปรียบเทียบกับระดับความพึงพอใจของส่วนราชการอื่นที่มีต่อผลผลิตหรือการบริการที่คล้ายคลึงกัน หรือกับระดับเทียบเคียงของลักษณะงานประเภทอื่น</t>
    </r>
  </si>
  <si>
    <r>
      <rPr>
        <b/>
        <sz val="10"/>
        <rFont val="Arial"/>
        <family val="2"/>
      </rPr>
      <t>ผลผลิตและก</t>
    </r>
    <r>
      <rPr>
        <sz val="10"/>
        <rFont val="Arial"/>
        <family val="2"/>
      </rPr>
      <t>ารบริการ
 - ส่วนราชการมีวิธีการในการกำหนดความต้องการผลผลิตและการบริการของผู้รับบริการและผู้มีส่วนได้ส่วนเสีย</t>
    </r>
    <r>
      <rPr>
        <sz val="10"/>
        <color rgb="FFFF0000"/>
        <rFont val="Arial"/>
        <family val="2"/>
      </rPr>
      <t xml:space="preserve">
 </t>
    </r>
    <r>
      <rPr>
        <sz val="10"/>
        <rFont val="Arial"/>
        <family val="2"/>
      </rPr>
      <t>- ส่วนราชการมีวิธีการกำหนดและปรับผลผลิตและการบริการเพื่อตอบสนองความต้องการและทำให้เหนือกว่าความคาดหวังของกลุ่มผู้รับบริการและผู้มีส่วนได้ส่วนเสีย (ตามที่ระบุไว้ในลักษณะสำคัญขององค์กร)
- ส่วนราชการมีวิธีการค้นหาและปรับผลผลิตและการบริการเพื่อเข้าสู่กลุ่มเป้าหมายใหม่ เพื่อดึงดูดผู้รับบริการและผู้มีส่วนได้ส่วนเสียกลุ่มใหม่ รวมทั้งสร้างโอกาสในการขยายความสัมพันธ์กับผู้รับบริการและผู้มีส่วนได้ส่วนเสียในปัจจุบัน</t>
    </r>
  </si>
  <si>
    <r>
      <rPr>
        <b/>
        <sz val="10"/>
        <rFont val="Arial"/>
        <family val="2"/>
      </rPr>
      <t>ก. ขีดความสามารถและอัตรากำลังด้านบุคลาก</t>
    </r>
    <r>
      <rPr>
        <sz val="10"/>
        <rFont val="Arial"/>
        <family val="2"/>
      </rPr>
      <t>ร</t>
    </r>
  </si>
  <si>
    <t>ก. การประเมินความผูกพันของบุคลากร</t>
  </si>
  <si>
    <t>ข. การจัดการและการพัฒนากระบวนการ</t>
  </si>
  <si>
    <t>ค. การเตรียมพร้อมด้านความปลอดภัยและต่อภาวะฉุกเฉิน</t>
  </si>
  <si>
    <r>
      <rPr>
        <b/>
        <sz val="10"/>
        <rFont val="Arial"/>
        <family val="2"/>
      </rPr>
      <t xml:space="preserve">การสร้างวัฒนธรรมองค์การ
</t>
    </r>
    <r>
      <rPr>
        <sz val="10"/>
        <rFont val="Arial"/>
        <family val="2"/>
      </rPr>
      <t xml:space="preserve"> - ส่วนราชการมีวิธีการเสริมสร้างวัฒนธรรมให้เกิดการสื่อสารที่เปิดกว้าง การทำงานที่ให้ผลการดำเนินการที่ดี และความร่วมมือของบุคลากร
 - ส่วนราชการมีวิธีการอย่างไรในการสร้างวัฒนธรรมการทำงานที่ได้ใช้ประโยชน์จากความหลากหลายทางความคิด วัฒนธรรม และมุมมองของบุคลากร
</t>
    </r>
  </si>
  <si>
    <t>แบบฟอร์มที่ 2</t>
  </si>
  <si>
    <r>
      <rPr>
        <b/>
        <sz val="10"/>
        <rFont val="Arial"/>
        <family val="2"/>
      </rPr>
      <t xml:space="preserve">กระบวนการสนับสนุน 
</t>
    </r>
    <r>
      <rPr>
        <sz val="10"/>
        <rFont val="Arial"/>
        <family val="2"/>
      </rPr>
      <t xml:space="preserve">- ส่วนราชการมีวิธีการกำหนดกระบวนการสนับสนุนที่สำคัญ 
- ส่วนราชการมั่นใจได้ว่าการปฏิบัติงานประจำวันของกระบวนการจะเป็นไปตามข้อกำหนดที่สำคัญในการสนับสนุนการปฏิบัติการของส่วนราชการ
</t>
    </r>
    <r>
      <rPr>
        <sz val="10"/>
        <color rgb="FFFF0000"/>
        <rFont val="Arial"/>
        <family val="2"/>
      </rPr>
      <t>(กระบวนการบริหาร IT , กระบวนการบริหารการจัดซื้อจัดจ้าง,กระบวนการบริหารงานบุคคล)</t>
    </r>
  </si>
  <si>
    <r>
      <rPr>
        <b/>
        <sz val="10"/>
        <rFont val="Arial"/>
        <family val="2"/>
      </rPr>
      <t xml:space="preserve">การเตรียมพร้อมต่อภาวะฉุกเฉิน 
</t>
    </r>
    <r>
      <rPr>
        <sz val="10"/>
        <rFont val="Arial"/>
        <family val="2"/>
      </rPr>
      <t xml:space="preserve">- ส่วนราชการมีวิธีการดำเนินการเพื่อให้มั่นใจว่ามีการเตรียมพร้อมต่อภัยพิบัติหรือภาวะฉุกเฉิน โดยระบบการเตรียมพร้อมต่อภัยพิบัติและภาวะฉุกเฉินดังกล่าวได้คำนึงถึงการป้องกัน </t>
    </r>
    <r>
      <rPr>
        <sz val="10"/>
        <color rgb="FFFF0000"/>
        <rFont val="Arial"/>
        <family val="2"/>
      </rPr>
      <t>ความต่อเนื่องของการปฏิบัติการ</t>
    </r>
    <r>
      <rPr>
        <sz val="10"/>
        <rFont val="Arial"/>
        <family val="2"/>
      </rPr>
      <t xml:space="preserve"> และการทำให้คืนสู่สภาพเดิม</t>
    </r>
  </si>
  <si>
    <r>
      <rPr>
        <b/>
        <sz val="10"/>
        <rFont val="Arial"/>
        <family val="2"/>
      </rPr>
      <t xml:space="preserve">ความปลอดภัย 
</t>
    </r>
    <r>
      <rPr>
        <sz val="10"/>
        <rFont val="Arial"/>
        <family val="2"/>
      </rPr>
      <t xml:space="preserve">- ส่วนราชการมีวิธีการทำให้สภาพแวดล้อมการปฏิบัติการมีความปลอดภัย
- ระบบความปลอดภัยของส่วนราชการได้คำนึงถึงการป้องกันอุบัติเหตุ การตรวจสอบ การวิเคราะห์ต้นเหตุของความล้มเหลว และการทำให้คืนสู่สภาพเดิม
</t>
    </r>
    <r>
      <rPr>
        <sz val="10"/>
        <color rgb="FFFF0000"/>
        <rFont val="Arial"/>
        <family val="2"/>
      </rPr>
      <t>(เน้นการป้องกันลดความสูญเสีย)</t>
    </r>
  </si>
  <si>
    <t>หลักการประเมิน</t>
  </si>
  <si>
    <t>คำอธิบาย</t>
  </si>
  <si>
    <t>A (Approach)</t>
  </si>
  <si>
    <t>มีแนวทาง เช่น มี flow chart /แผนภาพ/ตารางแสดงผล</t>
  </si>
  <si>
    <t>1 คะแนน</t>
  </si>
  <si>
    <t>D (Deployment)</t>
  </si>
  <si>
    <t>มีการถ่ายทอดเพื่อนำไปสู่การปฏิบัติ เช่น มีคู่มือการปฏิบัติงาน</t>
  </si>
  <si>
    <t>2 คะแนน</t>
  </si>
  <si>
    <t>L (Learning)</t>
  </si>
  <si>
    <t>เริ่มมีการเรียนรู้ในองค์กร มีการประเมินผล</t>
  </si>
  <si>
    <t>3 คะแนน</t>
  </si>
  <si>
    <t>มีการปรับปรุงกระบวนการและก่อให้เกิดนวัตกรรม</t>
  </si>
  <si>
    <t>4 คะแนน</t>
  </si>
  <si>
    <t>I (Integration)</t>
  </si>
  <si>
    <t>มีการบูรณาการงาน และเป็นหน่วยงานต้นแบบ</t>
  </si>
  <si>
    <t>5 คะแนน</t>
  </si>
  <si>
    <r>
      <rPr>
        <b/>
        <sz val="10"/>
        <rFont val="Tahoma"/>
        <family val="2"/>
      </rPr>
      <t>การสร้างสภาพแวดล้อมเพื่อมุ่งความสำเร็จ</t>
    </r>
    <r>
      <rPr>
        <sz val="10"/>
        <rFont val="Tahoma"/>
        <family val="2"/>
      </rPr>
      <t xml:space="preserve">
- ผู้บริหารของส่วนราชการมีการกำหนดทิศทางและสร้างสภาพแวดล้อมของส่วนราชการที่มุ่งเน้นการดำเนินการสู่ความสำเร็จทั้งในปัจจุบัน และอนาคต
- ผู้บริหารของส่วนราชการดำเนินการในเรื่องดังต่อไปนี้
   • </t>
    </r>
    <r>
      <rPr>
        <sz val="10"/>
        <rFont val="Tahoma"/>
        <family val="2"/>
        <scheme val="minor"/>
      </rPr>
      <t xml:space="preserve">สร้างสภาพแวดล้อมเพื่อให้เกิดการบรรลุพันธกิจ การปรับปรุงผลการดำเนินการของส่วนราชการและการเรียนรู้ระดับองค์การและระดับบุคคล
   • สร้างวัฒนธรรมการทำงานของบุคลากรให้คำนึงถึงผู้รับบริการ เพื่อส่งมอบประสบการณ์ที่ดีให้แก่ผู้รับบริการและผู้มีส่วนได้ส่วนเสียอย่างคงเส้นคงวา
   • สร้างสภาพแวดล้อมเพื่อการสร้างนวัตกรรม การบรรลุวัตถุประสงค์เชิงยุทธศาสตร์ ความคล่องตัวขององค์การ และโอกาสคุ้มเสี่ยง
   • การมีส่วนร่วมในการถ่ายทอดการเรียนรู้ระดับองค์การ และการพัฒนาผู้นำในอนาคตของส่วนราชการ
 </t>
    </r>
    <r>
      <rPr>
        <sz val="10"/>
        <rFont val="Tahoma"/>
        <family val="2"/>
      </rPr>
      <t xml:space="preserve">
</t>
    </r>
  </si>
  <si>
    <r>
      <t xml:space="preserve">การจัดการนวัตกรรม
</t>
    </r>
    <r>
      <rPr>
        <sz val="10"/>
        <rFont val="Arial"/>
        <family val="2"/>
      </rPr>
      <t>- ส่วนราชการมีวิธีการจัดการนวัตกรรม
- ส่วนราชการมีวิธีการพิจารณาโอกาสในการสร้างนวัตกรรมในการวางแผนยุทธศาสตร์
- ส่วนราชการมีวิธีการจัดการทรัพยากรด้านการเงินและด้านอื่นๆ พร้อมใช้ในการดำเนินการสนับสนุนโอกาสในการสร้างนวัตกรรม
- ส่วนราชการมีวิธีการติดตามผลของโครงการและพิจารณาปรับในเวลาที่เหมาะสม
เพื่อลดความเสียหายและนำทรัพยากรไปสนับสนุนโครงการอื่นที่มีลำดับความสำคัญเหนือกว่า</t>
    </r>
  </si>
  <si>
    <t>จัดเก็บโดยบุคคลภายนอกองค์การ</t>
  </si>
  <si>
    <r>
      <rPr>
        <b/>
        <sz val="10"/>
        <rFont val="Arial"/>
        <family val="2"/>
      </rPr>
      <t xml:space="preserve">ตัววัดผลการดำเนินการ 
</t>
    </r>
    <r>
      <rPr>
        <sz val="10"/>
        <rFont val="Arial"/>
        <family val="2"/>
      </rPr>
      <t xml:space="preserve">  - ส่วนราชการมีวิธีการเลือก รวบรวม ปรับให้สอดคล้องไปในแนวทางเดียวกัน และบูรณาการข้อมูลและสารสนเทศเพื่อติดตามผลการปฏิบัติการประจำวันและผลการดำเนินการโดยรวมของส่วนราชการ ซึ่งรวมถึงการติดตามความก้าวหน้าในการบรรลุวัตถุประสงค์เชิงยุทธศาสตร์และแผนปฏิบัติการ
  - ส่วนราชการมีตัววัดผลการดำเนินการที่สำคัญทั้งระยะสั้นและระยะยาว รวมทั้งมีการติดตามตัววัด
  - ส่วนราชการมีวิธีการใช้ข้อมูลและสารสนเทศเหล่านี้เพื่อสนับสนุนการตัดสินใจในระดับส่วนราชการการปรับปรุงอย่างต่อเนื่อง และการสร้างนวัตกรรม</t>
    </r>
  </si>
  <si>
    <r>
      <rPr>
        <b/>
        <sz val="10"/>
        <rFont val="Arial"/>
        <family val="2"/>
      </rPr>
      <t>ข้อมูลเชิงเปรียบเทียบ</t>
    </r>
    <r>
      <rPr>
        <sz val="10"/>
        <rFont val="Arial"/>
        <family val="2"/>
      </rPr>
      <t xml:space="preserve"> 
  - ส่วนราชการมีวิธีการเลือกและสร้างความมั่นใจว่าได้ใช้ข้อมูลและสารสนเทศเชิงเปรียบเทียบที่สำคัญอย่างมีประสิทธิผล และอยู่บนพื้นฐานข้อมูลที่แท้จริง เพื่อสนับสนุนการตัดสินใจในระดับปฏิบัติการและระดับยุทธศาสตร์ รวมทั้งการสร้างนวัตกรรม</t>
    </r>
  </si>
  <si>
    <r>
      <rPr>
        <b/>
        <sz val="10"/>
        <rFont val="Arial"/>
        <family val="2"/>
      </rPr>
      <t>ความคล่องตัวของการวัดผล</t>
    </r>
    <r>
      <rPr>
        <b/>
        <sz val="10"/>
        <color rgb="FFFF0000"/>
        <rFont val="Arial"/>
        <family val="2"/>
      </rPr>
      <t xml:space="preserve">
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- ส่วนราชการมีวิธีการดำเนินการเพื่อให้มั่นใจว่าระบบการวัดผลการดำเนินการสามารถตอบสนองต่อการเปลี่ยนแปลงที่เกิดขึ้นอย่างรวดเร็ว หรือที่ไม่ได้คาดถึงทั้งภายในหรือภายนอกส่วนราชการและเตรียมข้อมูลได้อย่างทันกาล</t>
    </r>
  </si>
  <si>
    <r>
      <rPr>
        <b/>
        <sz val="10"/>
        <rFont val="Arial"/>
        <family val="2"/>
      </rPr>
      <t xml:space="preserve">การวิเคราะห์ และทบทวนผลการดำเนินการ
</t>
    </r>
    <r>
      <rPr>
        <sz val="10"/>
        <rFont val="Arial"/>
        <family val="2"/>
      </rPr>
      <t xml:space="preserve">  - ส่วนราชการมีวิธีการทบทวนผลการดำเนินการและขีดความสามารถของส่วนราชการ และมีการใช้ตัววัดผลการดำเนินการที่สำคัญของส่วนราชการในการทบทวน
  - ส่วนราชการมีการวิเคราะห์เพื่อสนับสนุนการทบทวน และทำให้มั่นใจว่าผลสรุปนั้นใช้ได้
  - ส่วนราชการและผู้บริหารของส่วนราชการใช้ผลการทบทวนในการประเมินผลสำเร็จของส่วนราชการในเชิงแข่งขัน และความก้าวหน้าในการบรรลุวัตถุประสงค์เชิงยุทธศาสตร์ และแผนปฏิบัติการ
  - ส่วนราชการและผู้บริหารของส่วนราชการใช้ผลการทบทวนในการประเมินความสามารถในการตอบสนองอย่างรวดเร็วต่อความเปลี่ยนแปลงในด้านความต้องการของส่วนราชการและความท้าทายในสภาพแวดล้อมที่ส่วนราชการดำเนินงานอยู่
  - คณะกรรมการกำกับดูแลส่วนราชการมีวิธีการในการทบทวนผลการดำเนินการของส่วนราชการและความก้าวหน้าเมื่อเทียบกับวัตถุประสงค์เชิงยุทธศาสตร์และแผนปฏิบัติการ</t>
    </r>
  </si>
  <si>
    <r>
      <rPr>
        <b/>
        <sz val="10"/>
        <rFont val="Arial"/>
        <family val="2"/>
      </rPr>
      <t xml:space="preserve">ผลการดำเนินการในอนาคต 
</t>
    </r>
    <r>
      <rPr>
        <sz val="10"/>
        <rFont val="Arial"/>
        <family val="2"/>
      </rPr>
      <t xml:space="preserve">  - ส่วนราชการมีวิธีการใช้ผลการทบทวนผลการดำเนินการ (ที่ได้จากเรื่อง การวิเคราะห์ และทบทวนผลการดำเนินการ) และข้อมูลเชิงเปรียบเทียบ/แข่งขันที่สำคัญเพื่อ</t>
    </r>
    <r>
      <rPr>
        <sz val="10"/>
        <color rgb="FFFF0000"/>
        <rFont val="Arial"/>
        <family val="2"/>
      </rPr>
      <t>คาดการณ์ผลการดำเนินการในอนาคต</t>
    </r>
    <r>
      <rPr>
        <sz val="10"/>
        <rFont val="Arial"/>
        <family val="2"/>
      </rPr>
      <t xml:space="preserve">
  - หากมีความแตกต่างระหว่างการคาดการณ์ผลการดำเนินการในอนาคตกับการคาดการณ์ผลการดำเนินการของแผนปฏิบัติการที่สำคัญ (ตามที่ดำเนินการในหมวด 2 เรื่องการคาดการณ์ผลการดำเนินการ) ส่วนราชการมีวิธีการในการปรับแก้ความแตกต่างและลดผลกระทบที่อาจเกิดขึ้น</t>
    </r>
  </si>
  <si>
    <r>
      <rPr>
        <b/>
        <sz val="10"/>
        <rFont val="Arial"/>
        <family val="2"/>
      </rPr>
      <t>การปรับปรุงอย่างต่อเนื่องและสร้างนวัตกรรม</t>
    </r>
    <r>
      <rPr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  - ส่วนราชการมีวิธีการใช้ผลการทบทวนผลการดำเนินการ (ที่ได้จากเรื่อง การวิเคราะห์ และทบทวนผลการดำเนินการ) ไปใช้จัดลำดับความสำคัญของเรื่องที่ต้องปรับปรุงอย่างต่อเนื่อง และนำไปเป็นโอกาสในการสร้างนวัตกรรม
  - ส่วนราชการมีวิธีการถ่ายทอดลำดับความสำคัญและโอกาสดังกล่าว เพื่อให้คณะทำงานหรือกลุ่มงานและระดับปฏิบัติการนำไปปฏิบัติทั่วทั้งส่วนราชการ
  - ส่วนราชการมีวิธีการถ่ายทอดลำดับความสำคัญและโอกาสดังกล่าวไปยังหน่วยงานภายนอกที่เกี่ยวข้องของส่วนราชการ เพื่อทำให้มั่นใจว่ามีความสอดคล้องไปในแนวทางเดียวกันกับส่วนราชการ</t>
    </r>
  </si>
  <si>
    <r>
      <rPr>
        <b/>
        <sz val="10"/>
        <rFont val="Arial"/>
        <family val="2"/>
      </rPr>
      <t>คุณภาพของข้อมูลและสารสนเทศ</t>
    </r>
    <r>
      <rPr>
        <sz val="10"/>
        <rFont val="Arial"/>
        <family val="2"/>
      </rPr>
      <t xml:space="preserve">
  - ส่วนราชการมีวิธีการทำให้มั่นใจว่าข้อมูลสารสนเทศของส่วนราชการมีความแม่นยำ ถูกต้องและเชื่อถือได้ ทันกาล (ข้อมูลมีคุณภาพ)
 - ส่วนราชการมีวิธีการในการจัดการข้อมูลทางอิเล็กทรอนิกส์ ข้อมูลและสารสนเทศอื่นๆ เพื่อให้มั่นใจว่าข้อมูลเหล่านั้นมีความม่นยำ ถูกต้อง สมบูรณ์ เชื่อถือได้และแพร่หลาย</t>
    </r>
  </si>
  <si>
    <r>
      <t xml:space="preserve">ความพร้อมใช้งานของข้อมูลและสารสนเทศ 
 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ส่วนราชการมีวิธีการดำเนินการเพื่อให้ข้อมูลและสารสนเทศที่จำเป็นมีความพร้อมใช้งานด้วยรูปแบบที่ใช้งานง่าย สำหรับบุคลากร เครือข่าย      ผู้ส่งมอบ พันธมิตร ผู้ให้ความร่วมมือ รวมทั้งผู้รับบริการและผู้มีส่วนได้ส่วนเสีย
 - ส่วนราชการมีวิธีในการประเมิน/ตรวจสอบเพื่อให้มั่นใจว่าระบบเทคโนโลยีสารสนเทศของส่วนราชการ มีความน่าเชื่อถือ และใช้งานง่าย</t>
    </r>
  </si>
  <si>
    <r>
      <rPr>
        <b/>
        <sz val="10"/>
        <rFont val="Arial"/>
        <family val="2"/>
      </rPr>
      <t>ขีดความสามารถและอัตรากำลัง</t>
    </r>
    <r>
      <rPr>
        <sz val="10"/>
        <rFont val="Arial"/>
        <family val="2"/>
      </rPr>
      <t xml:space="preserve">
- ส่วนราชการมีวิธีการประเมินความต้องการด้านขีดความสามารถและอัตรากำลังด้านบุคลากร รวมทั้งทักษะ สมรรถนะ คุณวุฒิ และกำลังคนที่ส่วนราชการจำเป็นต้องมีในแต่ละระดับ</t>
    </r>
  </si>
  <si>
    <r>
      <rPr>
        <b/>
        <sz val="10"/>
        <rFont val="Arial"/>
        <family val="2"/>
      </rPr>
      <t>บุคลากรใหม่</t>
    </r>
    <r>
      <rPr>
        <sz val="10"/>
        <rFont val="Arial"/>
        <family val="2"/>
      </rPr>
      <t xml:space="preserve">
- ส่วนราชการมีวิธีการสรรหา ว่าจ้าง บรรจุ และพิจารณาความพร้อมในการปฏิบัติงานของบุคลากรใหม่
- ส่วนราชการมั่นใจได้ว่าบุคลากรเป็นตัวแทนที่สะท้อนให้เห็นถึงความหลากหลายทางมุมมอง วัฒนธรรม และความคิดของบุคลากรที่ส่วนราชการจ้างและของชุมชนของผู้รับบริการและผู้มีส่วนได้ส่วนเสีย
- ส่วนราชการมั่นใจได้ว่าบุคลากรใหม่มีความเหมาะสมกับวัฒนธรรมขององค์การ</t>
    </r>
  </si>
  <si>
    <r>
      <rPr>
        <b/>
        <sz val="10"/>
        <rFont val="Arial"/>
        <family val="2"/>
      </rPr>
      <t xml:space="preserve">การทำงานให้บรรลุผล </t>
    </r>
    <r>
      <rPr>
        <sz val="10"/>
        <rFont val="Arial"/>
        <family val="2"/>
      </rPr>
      <t xml:space="preserve">
- ส่วนราชการมีวิธีการจัดโครงสร้างและบริหารบุคลากรเพื่อให้
   • งานของส่วนราชการบรรลุผลสำเร็จ
   • ใช้ประโยชน์อย่างเต็มที่จากสมรรถนะหลักของส่วนราชการ
   • ส่งเสริมสนับสนุนการมุ่งเน้นผู้รับบริการและผู้มีส่วนได้ส่วนเสีย และการบรรลุพันธกิจ
   • มีผลการดำเนินการที่เหนือกว่าความคาดหมาย</t>
    </r>
  </si>
  <si>
    <r>
      <rPr>
        <b/>
        <sz val="10"/>
        <rFont val="Arial"/>
        <family val="2"/>
      </rPr>
      <t xml:space="preserve">การจัดการการเปลี่ยนแปลงด้านบุคลากร </t>
    </r>
    <r>
      <rPr>
        <sz val="10"/>
        <rFont val="Arial"/>
        <family val="2"/>
      </rPr>
      <t xml:space="preserve">
- ส่วนราชการมีวิธีการเตรียมบุคลากรให้พร้อมรับต่อการเปลี่ยนแปลงความต้องการด้านขีดความสามารถและอัตรากำลังที่กำลังจะเกิดขึ้น ความต้องการเหล่านี้มีการเปลี่ยนแปลงอย่างไรในช่วงเวลาที่ผ่านมา
- ส่วนราชการมีวิธีการในการบริหารจัดการ
 •  การบริหารอัตรากำลัง ความต้องการของบุคลากรและความจำเป็นของส่วนราชการ เพื่อให้มั่นใจว่าสามารถดำเนินการตามภารกิจได้อย่างต่อเนื่อง
 • การบริหารการจัดการ และเตรียมความพร้อมเกี่ยวกับการเติบโตของบุคลากรในทุกช่วงเวลา 
 • การเตรียมความพร้อมของบุคลากรให้พร้อมต่อการเปลี่ยนแปลงของส่วนราชการทั้งเรื่องของการปรับเปลี่ยนโครงสร้างองค์การ และระบบงานในกรณีจำเป็น</t>
    </r>
  </si>
  <si>
    <r>
      <rPr>
        <b/>
        <sz val="10"/>
        <rFont val="Arial"/>
        <family val="2"/>
      </rPr>
      <t xml:space="preserve">สภาพแวดล้อมการทำงาน </t>
    </r>
    <r>
      <rPr>
        <sz val="10"/>
        <rFont val="Arial"/>
        <family val="2"/>
      </rPr>
      <t xml:space="preserve">
- ส่วนราชการดำเนินการดูแลปัจจัยสภาพแวดล้อมในการทำงานในด้านสุขภาพและสวัสดิภาพและความสะดวกในการเข้าถึงสถานที่ทำงานของบุคลากรรวมทั้งปรับปรุงให้ดีขึ้น
- มีการกำหนดตัววัดและเป้าประสงค์สำหรับสภาพแวดล้อมของสถานที่ทำงานของบุคลากร และเป้าหมายในการปรับปรุงปัจจัยดังกล่าวแต่ละเรื่อง </t>
    </r>
  </si>
  <si>
    <r>
      <rPr>
        <b/>
        <sz val="10"/>
        <rFont val="Arial"/>
        <family val="2"/>
      </rPr>
      <t xml:space="preserve">นโยบายและสวัสดิการ </t>
    </r>
    <r>
      <rPr>
        <sz val="10"/>
        <rFont val="Arial"/>
        <family val="2"/>
      </rPr>
      <t xml:space="preserve">
- ส่วนราชการมีวิธีการกำหนดให้มีการบริการ สวัสดิการ และนโยบายเพื่อสนับสนุนบุคลากร ส่วนราชการได้ออกแบบสิ่งดังกล่าวให้เหมาะสมตามความต้องการที่หลากหลายของบุคลากรตามประเภทและส่วนงาน รวมทั้งมีการจัดสิทธิประโยชน์ที่สำคัญให้บุคลากร</t>
    </r>
  </si>
  <si>
    <r>
      <rPr>
        <b/>
        <sz val="10"/>
        <rFont val="Arial"/>
        <family val="2"/>
      </rPr>
      <t xml:space="preserve">องค์ประกอบของความผูกพัน </t>
    </r>
    <r>
      <rPr>
        <sz val="10"/>
        <rFont val="Arial"/>
        <family val="2"/>
      </rPr>
      <t xml:space="preserve">
- ส่วนราชการมีวิธีการกำหนดองค์ประกอบสำคัญที่ส่งผลต่อความผูกพัน โดยมีวิธีการที่แตกต่างกันตามประเภทและส่วนงานของบุคลากร</t>
    </r>
  </si>
  <si>
    <r>
      <rPr>
        <b/>
        <sz val="10"/>
        <rFont val="Arial"/>
        <family val="2"/>
      </rPr>
      <t>การประเมินความผูกพัน</t>
    </r>
    <r>
      <rPr>
        <sz val="10"/>
        <rFont val="Arial"/>
        <family val="2"/>
      </rPr>
      <t xml:space="preserve">
- ส่วนราชการประเมินความผูกพันของบุคลากรมีวิธีการและตัววัดทั้งที่เป็นทางการและไม่เป็นทางการที่ใช้ในการประเมินความผูกพันและความพึงพอใจของบุคลากร โดยวิธีการและตัววัดเหล่านี้มีความแตกต่างกันในแต่ละประเภทและส่วนงานของบุคลากร
- ส่วนราชการใช้ตัวชี้วัดอื่นๆ เช่น การรักษาให้บุคลากรอยู่กับส่วนราชการ การขาดงาน การร้องทุกข์ ความปลอดภัย และผลิตภาพ เพื่อประเมินและปรับปรุงความผูกพันของบุคลากร</t>
    </r>
  </si>
  <si>
    <r>
      <t xml:space="preserve">ความเชื่อมโยงกับผลลัพธ์ของส่วนราชการ 
- </t>
    </r>
    <r>
      <rPr>
        <sz val="10"/>
        <rFont val="Arial"/>
        <family val="2"/>
      </rPr>
      <t>ส่วนราชการมีวิธีการนำผลการประเมินความผูกพันของบุคลากรมาเชื่อมโยงกับผลลัพธ์สำคัญของส่วนราชการ เพื่อระบุโอกาสในการปรับปรุงทั้งความผูกพันของบุคลากรและผลลัพธ์ของส่วนราชการ</t>
    </r>
  </si>
  <si>
    <r>
      <rPr>
        <b/>
        <sz val="10"/>
        <rFont val="Arial"/>
        <family val="2"/>
      </rPr>
      <t xml:space="preserve">การประเมินผลการปฏิบัติงาน
 </t>
    </r>
    <r>
      <rPr>
        <sz val="10"/>
        <rFont val="Arial"/>
        <family val="2"/>
      </rPr>
      <t>- ระบบการประเมินผลการปฏิบัติงานของบุคลากรสนับสนุนให้มีการทำงานที่ให้ผลการดำเนินการที่ดีและสร้างความร่วมมือของบุคลากร
 - ระบบการประเมินผลการปฏิบัติงานของบุคลากรพิจารณาถึงการบริหารค่าตอบแทน การให้รางวัล การยกย่องชมเชยและการสร้างแรงจูงใจ
 - ระบบการประเมินผลการปฏิบัติงานของบุคลากรส่งเสริมให้เกิดการสร้างนวัตกรรม การมุ่งเน้นผู้รับบริการและผู้มีส่วนได้ส่วนเสีย และบรรลุผลสำเร็จของแผนปฏิบัติการของส่วนราชการ</t>
    </r>
  </si>
  <si>
    <r>
      <rPr>
        <b/>
        <sz val="10"/>
        <rFont val="Arial"/>
        <family val="2"/>
      </rPr>
      <t xml:space="preserve">ระบบการเรียนรู้และการพัฒนา </t>
    </r>
    <r>
      <rPr>
        <sz val="10"/>
        <rFont val="Arial"/>
        <family val="2"/>
      </rPr>
      <t xml:space="preserve">
- ระบบการเรียนรู้และการพัฒนาสนับสนุนความต้องการของส่วนราชการและการพัฒนาตนเองของบุคลากร หัวหน้างาน และผู้บริหาร
- ระบบการเรียนรู้และการพัฒนาของส่วนราชการดำเนินการเรื่องต่อไปนี้
   • พิจารณาถึงสมรรถนะหลักของส่วนราชการ ความท้าทายเชิงยุทธศาสตร์ และการบรรลุผลสำเร็จของแผนปฏิบัติการของส่วนราชการทั้งในระยะสั้นและระยะยาว
   • สนับสนุนการปรับปรุงผลการดำเนินการของส่วนราชการและการสร้างนวัตกรรม
   • สนับสนุนให้เกิดจริยธรรม และการดำเนินการอย่างมีจริยธรรม
   • ปรับปรุงการมุ่งเน้นผู้รับบริการและผู้มีส่วนได้ส่วนเสีย
   • ทำให้มั่นใจว่ามีการถ่ายทอดความรู้จากบุคลากรที่กำลังจะลาออกหรือเกษียณอายุ
   • ทำให้มั่นใจว่ามีการผลักดันให้ใช้ความรู้และทักษะใหม่ในการปฏิบัติงาน</t>
    </r>
  </si>
  <si>
    <r>
      <rPr>
        <b/>
        <sz val="10"/>
        <rFont val="Arial"/>
        <family val="2"/>
      </rPr>
      <t xml:space="preserve">ประสิทธิผลของการเรียนรู้และการพัฒนา </t>
    </r>
    <r>
      <rPr>
        <sz val="10"/>
        <rFont val="Arial"/>
        <family val="2"/>
      </rPr>
      <t xml:space="preserve">
- ส่วนราชการมีวิธีประเมินประสิทธิผลและประสิทธิภาพของระบบการเรียนรู้และการพัฒนารวมถึงผลลัพธ์ของการเรียนรู้และพัฒนาที่มีความเชื่อมโยงกับปัจจัยความผูกพันของบุคลากรและความสำเร็จของส่วนราชการ
- ส่วนราชการมีวิธีการในการนำความเชื่อมโยงดังกล่าวมาสู่การกำหนดโอกาสการพัฒนาทั้งด้านความผูกพันของบุคลากร และระบบการเรียนรู้และการพัฒนา</t>
    </r>
  </si>
  <si>
    <r>
      <rPr>
        <b/>
        <sz val="10"/>
        <rFont val="Arial"/>
        <family val="2"/>
      </rPr>
      <t xml:space="preserve">ความก้าวหน้าในหน้าที่การงาน </t>
    </r>
    <r>
      <rPr>
        <sz val="10"/>
        <rFont val="Arial"/>
        <family val="2"/>
      </rPr>
      <t xml:space="preserve">
- ส่วนราชการมีวิธีการจัดการความก้าวหน้าในหน้าที่การงานของบุคลากรทั่วทั้งส่วนราชการอย่างมีประสิทธิผล
  - ส่วนราชการมีวิธีการวางแผนการสืบทอดตำแหน่งของหัวหน้างาน และผู้บริหาร อย่างมีประสิทธิผล</t>
    </r>
  </si>
  <si>
    <t>หมายเหตุ/ หลักฐานเชิงประจักษ์</t>
  </si>
  <si>
    <r>
      <rPr>
        <b/>
        <sz val="10"/>
        <rFont val="Arial"/>
        <family val="2"/>
      </rPr>
      <t xml:space="preserve">ประสิทธิผลของผลผลิต การบริการ และกระบวนการ
</t>
    </r>
    <r>
      <rPr>
        <sz val="10"/>
        <rFont val="Arial"/>
        <family val="2"/>
      </rPr>
      <t xml:space="preserve">- ส่วนราชการมีวิธีการในการวัด และประเมินผล ข้อกำหนดที่สำคัญของผลผลิต การบริการและกระบวนการทำงาน </t>
    </r>
  </si>
  <si>
    <t>(ข้อมูลนำเข้าจากหมวด 3)
- ข้อกำหนดสำคัญของผลผลิต/ และสิ่งที่ส่งมอบให้ผู้รับบริการ</t>
  </si>
  <si>
    <t>X</t>
  </si>
  <si>
    <t xml:space="preserve">มีการออกแบบกระบวนการทำงาน และขับเคลื่อนการดำเนินงานโดยมุ่งผลผลิตของแต่ละกระบวนการ เพื่อให้การทำงานที่ได้รับมอบหมายสำเร็จลุล่วงตามวัตถุประสงค์ขององค์การ โดยให้มีการกำหนดตัวชี้วัดในการปฏิบัติงานของตนเองตามแนวคิดของ OKRs เพื่อขับเคลื่อนตัวเอง ทีมงาน และองค์กร สู่เป้าหมายเดียวกัน คือประชาชนสุขภาพดี และมีการจัดกระบวนการเรียนรู้ และปรับปรุงผลการดำเนินงานให้ดียิ่งขึ้น ตามกระบวนการ PDCA มีการถ่ายทอดองค์ความรู้ ผ่านการถอดบทเรียนการดำเนินงาน และเวที KM โดยในการดำเนินงานของสำนักงานสาธารณสุขจังหวัดอุทัยธานี มุ่งเน้นการบูรณาการการดำเนินงาน กับ พันธมิตร และผู้ให้ความร่วมมือ เพื่อบรรลุวัตถุประสงค์องค์การ และสร้างสรรค์ประโยชน์ร่วม </t>
  </si>
  <si>
    <t>สำนักงานสาธารณสุขจังหวัดอุทัยธานี มีการประเมินศักยภาพองค์การและวิเคราะห์สภาพแวดล้อม เพื่อทบทวนการดำเนินงานและ มีการประกาศนโยบายในที่ประชุมกรรมการจังหวัด และคณะกรรมการประสานงานสาธารณสุขระดับจังหวัด การทำMOU ผู้บริหารมีการสร้างสภาพแวดล้อมเพื่อให้เกิดการบรรลุพันธกิจ ที่สอดคล้องกับการจัดการกระบวนการทำงาน การพัฒนาเพื่อดูแลบุคลากร แลกเปลี่ยนเรียนรู้ผ่านระบบการติดตามประเมินผลด้วยกระบวนการนิเทศผสมผสาน</t>
  </si>
  <si>
    <r>
      <t>สำนักงานสาธารณสุขจังหวัดอุทัยธานี มีการกำกับการปฏิบัติงานประจำวันตามภารกิจ ให้สามารถขับเคลื่อนไปได้ด้วย</t>
    </r>
    <r>
      <rPr>
        <b/>
        <sz val="10"/>
        <color rgb="FF00B050"/>
        <rFont val="Arial"/>
        <family val="2"/>
      </rPr>
      <t>กลไกการแปลงยุทธศาสตร์สู่การปฏิบัติ มีเวทีการถ่ายทอดนโยบายและยุทธศาสตร์ของกระทรวงสาธารณสุขโดยนายแพทย์สาธารณสุขจังหวัดและคณะผู้บริหาร</t>
    </r>
    <r>
      <rPr>
        <sz val="10"/>
        <rFont val="Arial"/>
        <family val="2"/>
      </rPr>
      <t xml:space="preserve"> มีการดำเนินงานตามยุทธศาสตร์ความเป็นเลิศของกระทรวงสาธารณสุข ตัวชี้วัด </t>
    </r>
    <r>
      <rPr>
        <b/>
        <sz val="10"/>
        <color rgb="FF00B050"/>
        <rFont val="Arial"/>
        <family val="2"/>
      </rPr>
      <t>(KPI)</t>
    </r>
    <r>
      <rPr>
        <sz val="10"/>
        <rFont val="Arial"/>
        <family val="2"/>
      </rPr>
      <t xml:space="preserve"> คำรับรองการปฏิบัติราชการในทุกระดับ </t>
    </r>
    <r>
      <rPr>
        <b/>
        <sz val="10"/>
        <color rgb="FF00B050"/>
        <rFont val="Arial"/>
        <family val="2"/>
      </rPr>
      <t>(PA)</t>
    </r>
    <r>
      <rPr>
        <sz val="10"/>
        <rFont val="Arial"/>
        <family val="2"/>
      </rPr>
      <t xml:space="preserve"> รวมทั้งลงนามความร่วมมือ </t>
    </r>
    <r>
      <rPr>
        <b/>
        <sz val="10"/>
        <color rgb="FF00B050"/>
        <rFont val="Arial"/>
        <family val="2"/>
      </rPr>
      <t>(MOU)</t>
    </r>
    <r>
      <rPr>
        <sz val="10"/>
        <rFont val="Arial"/>
        <family val="2"/>
      </rPr>
      <t xml:space="preserve"> ระหว่างหน่วยงานเพื่อการดำเนินงานด้านสาธารณสุขแบบองค์รวม อีกทั้งร่วมขับเคลื่อนยุทธศาสตร์จังหวัด และยุทธศาสตร์การพัฒนาพื้นที่ระดับภาค / กลุ่มจังหวัด มีการติดตามประเมินผล และแลกเปลี่ยนเรียนรู้ทั้งระดับหน่วยงาน ในการประชุมคณะกรรมการบริหารสำนักงานสาธารณสุขจังหวัดอุทัยธานี และคณะกรรมการวางแผนประเมินผล เพื่อบ่งชี้ความสำเร็จและ GAP การดำเนินงาน และเป็นการคืนข้อมูลเพื่อการทบทวน ค้นหาประเด็นการพัฒนาในอนาคต และบูรณาการความร่วมมือกับหน่วยงานพันธมิตร และผู้สนับสนุน </t>
    </r>
  </si>
  <si>
    <t>กระบวนการสนับสนุนที่สำคัญที่ทำให้การบริการ GECC กระบวนการสนับสนุน HR OG PA ITA ควบคุมภายใน ความเสี่ยง</t>
  </si>
  <si>
    <t xml:space="preserve">สำนักงานสาธารณสุขจังหวัดอุทัยธานี มีการปรับปรุงผลผลิตของกระบวนการ และผลการดำเนินงาน โดยใช้เครื่องมือ PDCA สำหรับกระบวนการประวัน และใช้เครื่องมือ After Action Review ในการปรับปรุงกิจการ กิจกรรมที่เป็นผลผลิตของกระบวนการหลัก เพื่อเป็นข้อมูลในการบริหารจัดการความผิดพลาดและความสูญเสียที่อาจจะเกิดขึ้นจากการดำเนินงาน </t>
  </si>
  <si>
    <t xml:space="preserve"> - การกำหนด/ จัดทำหลักผู้ขาย สำหรับกระบวนการจัดซื้อจัดจ้าง </t>
  </si>
  <si>
    <t xml:space="preserve"> - มีการนำเสนอนวัตกรรมการดำเนินงาน ในเวที KM 
 - มีการเผยแพร่รูปแบบวิธีการดำเนินการใหม่ ๆ เพื่อการแลกเปลี่ยนเรียนรู้ 
 มีการถอดบทเรียนการดำเนินงาน .....
GECC </t>
  </si>
  <si>
    <t xml:space="preserve"> - ควบคุมการดำเนินการโดยกำหนดงบประมาณในการใช้จ่ายในหมวดค่าสาธารณูปโภค ค่าใช้จ่ายอื่น งบมลงทุนต่าง ๆ 
 - การประกันราคางานก่อสร้าง การบริหารงบลงทุน 
 - ระบบการบริหารเงินรายได้ เงินบำรุง
 - ปรับปรุงกระบวนการลดเวลา IMM</t>
  </si>
  <si>
    <t xml:space="preserve">สำนักงานสาธารณสุขจังหวัดอุทัยธานี ได้ประกาศนโยบายและแนวปฏิบัติในการรักษาความมั่นคงปลอดภัยด้านสารสนเทศ ประจำปีงบประมาณ 2565 มุ่งเน้นนำเทคโนโลยีสารสนเทศเข้ามาใช้การปฏิบัติงานหลายด้าน ให้ตระหนักถึงความสำคัญของการบริหารความเสี่ยงด้านเทคโนโลยีสารสนเทศ ซึ่งอาจเกิดขึ้นในระบบบริหารงานการสั่งการและการปฏิบัติงานตามนโยบายรัฐบาล การดำเนินงานดังกล่าวทำให้ข้อมูลและสารสนเทศต่างๆ ที่ใช้ในการบริหารงานมีปริมาณที่มากมาย มีความเคลื่อนไหวตลอดเวลา โดยเฉพาะอย่างยิ่งข้อมูลสารสนเทศที่ให้บริการประชาชนด้านสาธารณสุข รวมทั้งข้อมูลและสารสนเทศที่หน่วยงานต้องรับผิดชอบตามกระบวนการประมวลผลข้อมูลตามนโยบายสำคัญต่าง ๆ  จึงจำเป็นต้องมีการบริหารจัดการความเสี่ยงด้านสารสนเทศ เพื่อหาวิธีการป้องกันปัญหาที่อาจเกิดขึ้น และเพื่อให้การนำเทคโนโลยีสารสนเทศมาสนับสนุนการปฏิบัติงานนั้นเกิดประโยชน์สูงสุด 
แผนเผชิญเหตุ ด้านไซเบอร์
 - มีการถ่ายทอดลงสู่หน่วยงานในระดับพื้นที่ 
 - มีการซ้อมแผนบนโต๊ะหรือไม่???
</t>
  </si>
  <si>
    <t xml:space="preserve"> - ระบบการแจ้งเตือนภัย ความปลอดภัย ของเจ้าหน้าที่ การซ้อม AED กู้ชีพฉุกเฉิน การใช้ระบบรถER ปลอดภัย </t>
  </si>
  <si>
    <t xml:space="preserve"> - ระบบ ICS มีระบบบัญชาการเหตุการณ์ 
 - EOC วิเคราะห์ 3 ภัย + All Hazard
 - BCP = สำนักงานสาธารณสุขอุทัยธานี มีแผนบริหารความต่อเนื่องในการให้บริการเพื่อรองรับกรณีเกิดเหตุการณ์อุทกภัย เหตุการณ์อัคคีภัย เหตุการณ์ชุมนุมประท้วง/จลาจล ระบบไฟฟ้าขัดข้อง เหตุการณ์ โรคระบาด เหตุการณ์ไฟฟ้าดับ โดยประกอบไปด้วย การกำหนดขั้นตอนการบริหารความต่อเนื่องและกอบกู้กระบวนการที่สำคัญไว้อย่างชัดเจน มีการแต่งตั้งบุคลากรที่เกี่ยวข้องเพื่อดูแลรับผิดชอบในการดำเนินการ ตามแผนฯ รวมถึงได้มีการซักซ้อมแผนการให้บริการในภาวะฉุกเฉินหรือภัยพิบัติ เป็นประจำทุกปี โดยมีสถานที่ สำรอง หากเกิดภาวะฉุกเฉิน มีสถานที่สำรองในการปฏิบัติงาน 
 - มีการบูรณาการการจัดทำแผนเผชิญเหตุร่วมกับหน่วยงานในจังหวัดอุทัยธานี</t>
  </si>
  <si>
    <t>ลำดับ</t>
  </si>
  <si>
    <t>ผู้รับบริการของเราคือใคร</t>
  </si>
  <si>
    <t>เรามีหน้าที่อย่างไรต่อผู้รับบริการ/ 
มีบริการหลักอะไรบ้าง
Core Function</t>
  </si>
  <si>
    <t>บริการนั้นมีแนวทาง/ 
กระบวนการอย่างไร Process Flow</t>
  </si>
  <si>
    <t>อะไรคือ คุณค่าในบริการ</t>
  </si>
  <si>
    <t>สถานะปัจจุบัน
เราเป็นอย่างไร</t>
  </si>
  <si>
    <t>อะไรทำให้เราชนะคู่เทียบ/
จุดเด่น คืออะไร</t>
  </si>
  <si>
    <t xml:space="preserve">ประชาชนกลุ่มสุขภาพดี </t>
  </si>
  <si>
    <t xml:space="preserve"> - ส่งเสริมสุขภาพ 
 - ป้องโรค
 - คุ้มครองผู้บริโภค/ สิทธิ</t>
  </si>
  <si>
    <t xml:space="preserve"> - 1000-2500 
 - โรงเรียนส่งเสริมสุขภาพ
 - Envi
 - วัคซีน ...
 - สร้างความรอบรู้การใช้ยา 
 งาน Pre 
 </t>
  </si>
  <si>
    <t>ผู้ประกอบการ ผลิตภัณฑ์และบริการสุขภาพ</t>
  </si>
  <si>
    <t>คุ้มครองผู้บริโภค/ สิทธิ</t>
  </si>
  <si>
    <t>Pre Post Plus</t>
  </si>
  <si>
    <t>สถานประกอบการได้มาตรฐานตามกฎหมายที่กำหนด ประชาชนได้รับสินค้า และผลิตภัณฑ์สุขภาพที่ปลอดภัย</t>
  </si>
  <si>
    <t>มีสถานบริการผ่าน....
อยู่ระหว่างการปรับปรุง
ดำเนินคดี.....</t>
  </si>
  <si>
    <t xml:space="preserve">GECC มาเป็นกระบวนการกำกับการดำเนินงาน และพัฒนาระบบงาน ในส่วน... ให้มีประสิทธิภาพ </t>
  </si>
  <si>
    <t xml:space="preserve">กลุ่มงานพัฒนายุทธศาสตร์สาธารณสุข ผู้รับผิดชอบในการประสานให้มีการกำหนดวิสัยทัศน์ ค่านิยม และพันธกิจ ผ่านการมีส่วนร่วมจากผู้บริหารสสจ.,สสอ,และ รพ. เจ้าหน้าที่จากสถานบริการที่เกี่ยวข้องทุกหน่วย รวมทั้งภาคีเครือข่ายและผู้มีส่วนได้ส่วนเสียร่วมประชุม วิเคราะห์ปัญหาสาธารณสุขในปัจจุบัน กำหนดกรอบแนวทางและรูปแบบ ให้ทุกคนมีส่วนรวมในการให้ข้อคิดเห็น และกำหนดเป็นวิสัยทัศน์ ค่านิยม และพันธกิจ ประเด็นยุทธศาสตร์ เป้าประสงค์ จุดเน้นที่ต้องการพัฒนาประจำปี และจัดทำแผนปฏิบัติการ รวมทั้งกำหนดให้มีแผนงานที่สามารถขับเคลื่อน สู่การบรรลุเป้าหมายในระยะสั้นและระยะยาว </t>
  </si>
  <si>
    <t xml:space="preserve">I : Integration การบูรณาการ </t>
  </si>
  <si>
    <t>จุดแข็ง</t>
  </si>
  <si>
    <t>จุดอ่อน</t>
  </si>
  <si>
    <t xml:space="preserve">A : Approach </t>
  </si>
  <si>
    <t xml:space="preserve"> กลุ่มงานพัฒนายุทธศาสตร์สาธารณสุข  จัดทำสรุปประเด็นวิสัยทัศน์ ค่านิยม และพันธกิจ ยุทธศาสตร์ เป้าประสงค์ผู้บริหารมอบนโยบาย จัดเวทีประชุมระดับจังหวัด อำเภอ และเวทีสำหรับผู้มีส่วนได้ส่วนเสีย และสื่อสารให้ผู้บริหารและบุคลากรทุกหน่วย ทุกระดับได้รับทราบผ่านช่องทางต่างๆ เช่น การลงนามคำรับรองการปฏิบัติราชการ หนังสือเวียน ป้ายประชาสัมพันธ์ เว็บไซด์หน่วยงาน เพื่อนำไปสู่การปฏิบัติ วางแผนดำเนินการต่อไป </t>
  </si>
  <si>
    <t>D : Deployment การถ่ายทอดเพื่อนำไปปฏิบัติ</t>
  </si>
  <si>
    <r>
      <t xml:space="preserve">
1.วัดผลงานจากความสำเร็จในการขับเคลื่อนยุทธศาสตร์</t>
    </r>
    <r>
      <rPr>
        <sz val="8"/>
        <color rgb="FFFF0000"/>
        <rFont val="Arial"/>
        <family val="2"/>
      </rPr>
      <t xml:space="preserve"> 28 </t>
    </r>
    <r>
      <rPr>
        <sz val="8"/>
        <rFont val="Arial"/>
        <family val="2"/>
      </rPr>
      <t>ตัวชี้วัด ความสำเร็จวัดจากการผ่านเกณฑ์ตัวชี้วัด PA  ประเมินผลจากปริมาณงาน และคุณภาพงานปีละครั้ง โดยการ monitor ผ่านระบบข้อมูลรายงาน การสำรวจ และการตรวจคุณภาพงาน ณ หน่วยงาน
2.นำผลการประเมิน คืนข้อมูลแก่หน่วยงาน เพื่อปรับปรุงและพัฒนางาน พร้อมทั้งร่วมแก้ไขในภาพรวมของจังหวัด
3.หน่วยงานทุกระดับมีการนำเสนอผลงานเด่น นวัตกรรม R2R ที่ได้จากการพัฒนางาน 
4.ผู้บริหารสนับสนุนการจัดเวทีแลกเปลี่ยนเรียนรู้ในระดับจังหวัด ส่งเสริมสู่ระดับเขต  ประเทศ
ตัวชี้วัด : ร้อยละความสำเร็จในการขับเคลื่อนยุทธศาสตร์ ผ่านเกณฑ์ตัวชี้วัด</t>
    </r>
  </si>
  <si>
    <t xml:space="preserve">L : Learning การเรียนรู้ </t>
  </si>
  <si>
    <t>ขาดการวัดผลสำเร็จในการประเมินผลการดำเนินงานให้ครอบคลุมวิสัยทัศน์ ค่านิยม และพันธกิจ ไม่มีการกำหนด วิธีการด้านการประเมินพฤติกรรมค่านิยมในองค์กร เพื่อนำการประเมินผลไปใช้ประโยชน์</t>
  </si>
  <si>
    <t>คณะผู้บริหารมีการกำหนดนโยบายที่สอดคล้องกับวิสัยทัศน์ ค่านิยม และพันธกิจ นโยบายกระทรวงสาธารณสุข และยุทธศาสตร์ชาติ ระยะ 20 ปี</t>
  </si>
  <si>
    <t>ผู้รับผิดชอบในระดับจังหวัด (สสจ.) ระดับอำเภอดำเนินการยังไม่ครอบคลุมทุกอำเภอ ยังไม่ได้ดำเนินการประเมินผลตามกรอบแนวทางของ ITA ในบางอำเภอ อย่างน้อยปีละ 1 ครั้ง
ตัวชี้วัด :  ระดับคุณธรรมและความโปร่งใส่ในการดำเนินงานของหน่วยงาน</t>
  </si>
  <si>
    <t xml:space="preserve">มีแนวทางการดำเนินงานเชื่อมโยงกับ PMQA หมวดที่ 1, 6, 7  </t>
  </si>
  <si>
    <t>มีความสอดคล้องกับประเด็นยุทธศาสตร์ที่ 4  การบูรณาการร่วมกันในเครือข่าย และสอดคล้องกับนโยบายกระทรวงสาธารณสุข</t>
  </si>
  <si>
    <t>ผู้บริหารให้ความสำคัญ และมีการถ่ายทอดนโยบายชัดเจน</t>
  </si>
  <si>
    <t>ยังขาดการวิเคราะห์ข้อมูล ดำเนินการ พัฒนาระบบ และประเมินผลตามกรอบการดำเนินงานของ ประเมินคุณธรรมและความโปร่งใสในการดำเนินงานของหน่วยงานภาครัฐ (ITA)</t>
  </si>
  <si>
    <t>ผู้บริหาร สสจ.กำหนดเรื่องการสื่อสารการดำเนินงานในองค์กรเป็นนโยบายหลักสำคัญ ทั้งการสื่อสารทางด้านสุขภาพ แผนงานการดำเนินงานและผลการดำเนินงานขององค์กร แก่กลุ่มต่างๆทั้งผู้รับบริการ กลุ่มผู้มีส่วนได้ส่วนเสีย ภาคีเครือข่าย ผู้ให้ความร่วมมือ รวมทั้งกลุ่มเจ้าหน้าที่สาธารณสุข โดยกำหนดเป็นแนวทาง/ข้อสั่งการ ในการสื่อสารทั้งภาวะปกติ และภาวะฉุกเฉิน   
นอกจากนี้ ยังมีการสื่อสารโดยใช้ Line Group EOC กสธฉ. เพื่อเป็นอีกช่องทางในการรับส่งข้อมูล การติดตามผลการดำเนินงาน และการสั่งการที่ใกล้ชิด</t>
  </si>
  <si>
    <t>ผู้รับผิดชอบในระดับจังหวัด (สสจ.) ระดับอำเภอได้รับนโยบายและข้อสั่งการ ดำเนินการปฏิบัติตามแนวทางการสื่อสารทางด้านสุขภาพแต่ละเรื่อง ผ่านรูปแบบการสื่อสารต่างๆ ในหลากหลายช่องทาง เช่น Line Group, วารสาร, แผ่นพับ, One page, Infogaphic, ที่ประชุมภายในและภายนอกองค์กร</t>
  </si>
  <si>
    <t>ผู้รับผิดชอบในระดับจังหวัด (สสจ.) ระดับอำเภอยังไม่ได้ดำเนินการสอบถามความต้องการความคาดหวัง ประเด็นการสื่อสาร ช่องทางการสื่อสาร เพื่อปรับปรุงพัฒนา อย่างน้อยปีละ 1 ครั้ง
ตัวชี้วัด :  รายงานสรุปผลข้อเสนอแนะ พัฒนาประเด็นการสื่อสาร/ ผลการดำเนินงานขององค์การ</t>
  </si>
  <si>
    <t xml:space="preserve">มีแนวทางการดำเนินงานเชื่อมโยงกับ PMQA หมวดที่ 1, 6, 7   </t>
  </si>
  <si>
    <t>ยังขาดการวิเคราะห์ข้อมูล สอบถามความต้องการความคาดหวัง ประเด็นการสื่อสาร ช่องทางการสื่อสาร เพื่อปรับปรุงพัฒนา</t>
  </si>
  <si>
    <t>ผู้บริหารสสจ.และหัวหน้าส่วนราชการระดับจังหวัดและระดับอำเภอ รับนโยบายจากนายกรัฐมนตรีรวมทั้งนโยบายกระทรวงสาธารณสุข และกระทรวงมหาดไทย และกำหนดเป็นนโยบาย ยุทธศาสตร์ แนวทางปฏิบัติในการดำเนินงานในองค์กร ประเด็นการสร้างวัฒนธรรมคุณภาพและคุณธรรมในทุกองค์กร ในทุกเรื่อง ทุกกิจกรรม และมีแผนงานการปรับปรุงต่อเนื่อง รวมทั้งส่งเสริมให้บุคลากรได้รับการพัฒนาศักยภาพ ในการปรับปรุงกระบวนการ นวัตกรรม และการพัฒนางานวิจัยสู่งานประจำ R2R นอกจากนี้ยังมีนโยบายสร้างขวัญกำลังใจแก่บุคลากรในหน่วยงาน รวมทั้งมีกระบวนการคัดเลือกบุคลากร ที่เป็นคนดีศรีสาธารณสุขทุกปี มีการประกวดหน่วยงานที่มีคุณธรรมดีเด่น</t>
  </si>
  <si>
    <t>ผู้บริหาร และเจ้าหน้าที่ในหน่วยงานทุกระดับทางด้านสาธารณสุขของจังหวัดอุทัยธานี ได้รับการถ่ายทอดนโยบาย แผนยุทธศาสตร์ ชี้แจงแผนงาน/โครงการ/แนวทางการดำเนินงาน การพัฒนาสมรรถนะ ความสามารถและจริยธรรมของบุคลากรให้เป็นคนดี มีความสามารถ ทักษะ ทัศนคติที่ดี และสามารถปฏิบัติตามได้ทุกหน่วยงาน ปรับปรุงกระบวนการอย่างต่อเนื่อง สื่อสารให้ผู้ปฏิบัติรับทราบและดำเนินการด้วยรูปแบบต่างๆ ทั้งการประชุม หนังสือเวียน ป้าย โปสเตอร์ ไลน์ Facebook ฯลฯ เพื่อกระตุ้นอย่างต่อเนื่อง</t>
  </si>
  <si>
    <t>คณะกรรมการด้านบุคลากรระดับจังหวัด /ระดับอำเภอ ติดตามประเมินผลงานและการพัฒนาบุคลากร 
ตัวชี้วัด : ร้อยละของหน่วยงานที่เป็นหน่วยงานคุณธรรมดีเด่น
           จำนวนผลงานการพัฒนาคุณภาพ นวัตกรรม วิจัย R2R 
           ร้อยละของหน่วยงานที่มีการพัฒนาคุณภาพผ่านตามมาตรฐานสถานบริการ ระดับโรงพยาบาล สำนักงานสาธารณสุขอำเภอและโรงพยาบาลส่งเสริมสุขภาพตำบล</t>
  </si>
  <si>
    <t>แนวทางการดำเนินงานเชื่อมโยงกับโครงสร้างที่กระทรวงสาธารณสุขกำหนด เชื่อมโยง PMQA หมวดที่ 1 , 2 , 4, 6</t>
  </si>
  <si>
    <t>มีแผนการปรับปรุงพัฒนาบุคลากร พัฒนากระบวนการทำงาน มีระบบการสร้างขวัญกำลังใจและสวัสดิการเกี่ยวกับบุคลากรทุกระดับ รางวัลในการกระตุ้นหน่วยงานและบุคลากรในการดำเนินงานเรื่องคุณภาพและคุณธรรม</t>
  </si>
  <si>
    <t xml:space="preserve">ไม่มีแนวทางการบริหารกลุ่ม Talent Management ไม่ได้ใช้ระบบข้าราชการผู้ที่มีผลสัมฤทธิ์สูง(High Performance and Potential System: HiPPS) </t>
  </si>
  <si>
    <t>ผู้บริหาร สสจ.ในช่วง 3 ปีที่ผ่านมาผู้บริหารและผู้ปฏิบัติที่เกี่ยวข้องร่วมกันวิเคราะห์โรคที่เป็นปัญหาในพื้นที่ในจังหวัดอุทัยธานี และระบบการบริหารจัดการเพื่อสนับสนุนงานสาธารณสุข กำหนดเป็นยุทธศาสตร์ PMCL4 ปัญหาของจังหวัดอุทัยธานี และทุกหน่วยงานดำเนินงานตามแนวทาง 4Ps: Planning, People, Process, Performance เป็นการดำเนินงานแบบเชื่อมโยงต่อเนื่อง ตามวงล้อกระบวนการคุณภาพTQM : PDCA (Plan-Do-Check-Act) มาใช้เป็นเครื่องมือปรับปรุงระบบงานอย่างต่อเนื่อง ให้หน่วยงานทุกแห่งในระดับอำเภอดำเนินงานตามยุทธศาสตร์ที่กำหนดร่วมกัน เพื่อให้บรรลุวิสัยทัศน์และพันธกิจของสำนักงานสาธารณสุขจังหวัดอุทัยธานี</t>
  </si>
  <si>
    <t>ผู้รับผิดชอบในระดับจังหวัด (สสจ.) ระดับอำเภอยังไม่ได้ดำเนินการเชื่อมโยงและไม่ได้ประเมินผลในทุกๆผ่าย ทั้งผู้บริหาร ผู้มีส่วนได้ส่วนเสีย ภาคีเครือข่าย ผู้ให้ความร่วมมือ ในเรื่องความพึงพอใจและความไม่พึงพอใจ การบริหารท่ามกลางความขัดแย้ง เพื่อให้ได้รับประโยชน์ในทุกๆฝ่าย เพื่อปรับปรุงพัฒนา อย่างน้อยปีละ 1 ครั้ง
ตัวชี้วัด :  รายงานสรุปผลการประเมินผล ข้อเสนอแนะ พัฒนาประเด็นการดำเนินงานร่วมกัน เพื่อให้เกิดการบรรลุวิสัยทัศน์ขององค์การ</t>
  </si>
  <si>
    <t>ยังขาดการวิเคราะห์ข้อมูล สอบถามความต้องการความคาดหวัง ผู้บริหาร ผู้มีส่วนได้ส่วนเสีย ภาคีเครือข่าย ผู้ให้ความร่วมมือ ในเรื่องความพึงพอใจและความไม่พึงพอใจ การบริหารท่ามกลางความขัดแย้ง เพื่อปรับปรุงพัฒนา</t>
  </si>
  <si>
    <t xml:space="preserve">  - ระดับความสำเร็จของนโยบายการกำกับดูแลองค์การที่ดี
  - การประเมินผลความพึงพอใจของผู้รับบริการ
   - หน่วยงานที่ผ่านเกณฑ์การประเมินผลตามมาตรฐานของการตรวจสอบภายใน
  - จำนวนเรื่องร้องเรียนที่ได้รับการตรวจสอบ และแก้ไข</t>
  </si>
  <si>
    <t xml:space="preserve">  -ผู้บริหารของสำนักงานสาธารณสุขจังหวัดมีการถ่ายทอดให้ทุกหน่วยงานทุกระดับทราบ
  -การประชุมคณะกรรมการวางแผนประเมินผล
   -นำแนวทางตามนโยบายการกำกับดูแลองค์การที่ดี (OG) ของกระทรวงสาธารณสุข ขึ้นเผยแพร่ทาง web site ของ สสจ.อุทัยธานี</t>
  </si>
  <si>
    <t>มีการเชื่อมโยงกับหมวด P ข้อ 6  ,หมวดที่ 2, หมวดที่ 4 ,หมวดที่ 5, หมวดที่ 6</t>
  </si>
  <si>
    <t>บุคลากรยอมรับต่อการเปลี่ยนแปลงได้ดี  มีระบบการกำกับดูแลองค์กรที่ดี</t>
  </si>
  <si>
    <t>มีการเปลี่ยนผู้บริหาร และปรับโครงสร้างบ่อย</t>
  </si>
  <si>
    <t xml:space="preserve">1.สำนักงานสาธารณสุขจังหวัดอุทัยธานีใช้แนวทางตามนโยบายการกำกับดูแลองค์การที่ดี (OG : Organizational Governance) ของกระทรวงสาธารณสุข จำนวน 4 ด้าน ดังนี้
   1) ด้านรัฐ สังคม สิ่งแวดล้อม มีแผนงาน/โครงการ/กิจกรรมที่ดำเนินการติดตามกำกับระบบบำบัด  
    น้ำเสียในโรงพยาบาล การจัดการขยะมูลฝอยติดเชื้อ และการประหยัดพลังงาน
   2) ด้านผู้รับบริการและผู้มีส่วนได้ส่วนเสีย มีแผนงาน/โครงการ/กิจกรรมที่ดำเนินการติดตามกำกับ
    HA ติดตามและพัฒนาคุณภาพการให้บริการของโรงพยาบาลของทุกระดับตามมาตรฐาน   
    ส่งเสริม นวัตกรรมสู่ความเป็นเลิศและพึงพอใจของผู้รับบริการ และPMQA
   3.) ด้านองค์การ มีแผนงาน/โครงการ/กิจกรรมที่ดำเนินการติดตามกำกับ ประมวลผลจรรยาบรรณ ข้าราชการของกระทรวงสาธารณสุข ITA บริหารความเสี่ยงและระบบควบคุมภายในตาม    มาตรฐาน 
   4.)ด้านผู้ปฏิบัติงาน มีแผนงาน/โครงการ/กิจกรรมที่ดำเนินการติดตามกำกับ ด้านการส่งเสริม    ความสุขคุณภาพชีวิตที่ดีของบุคลากร มีการประเมินความสุขของบุคลากรด้วยโปรแกรม การวัด    ความสุขด้วยตนเอง (Happinometer) มีสถานที่ออกกำลังกาย มุมพักผ่อน สวัสดิการบ้านพัก     มีระบบการประเมินบุคคลตามหลักเกณฑ์การประเมินประสิทธิภาพและประสิทธิผลของการ  ปฏิบัติงานประจำปีทุก 6 เดือน และโครงการส่งเสริมและเชิดชูคนดีศรีสาธารณสุข
    หน่วยงานที่มีบทบาทในการติดตามกำกับดูแลองค์กรที่ดี  : กระทรวงสาธารณสุข  สำนักงาน เขตสุขภาพ   คณะกรรมการวางแผนประเมินผล   กลุ่มธรรมาภิบาลในจังหวัด ฯลฯ
  </t>
  </si>
  <si>
    <t>2.ระบบการตรวจสอบภายใน  ของสำนักงานสาธารณสุขจังหวัดอุทัยธานี มีคู่มือการตรวจสอบ
ภายในของกระทรวงสาธารณสุข ประกอบด้วย 6 ประเด็น คือ ด้านการเงิน,บัญชี,พัสดุ,หลักประกันสุขภาพและการควบคุมภายใน รวมทั้งยาและเวชภัณฑ์
กระบวนการ : มีการทำแผนการตรวจสอบภายในกระทรวง ตามคู่มือแนวทางการตรวจสอบภายในกระทรวงสาธารณสุข ตรวจสอบภายในปีละ 2 ครั้ง โดยวิธีการสุ่ม และมีการปรับปรุงการพัฒนาแนวทางการปฏิบัติงาน</t>
  </si>
  <si>
    <t xml:space="preserve">  -  ผู้บริหารของสำนักงานสาธารณสุขจังหวัดถ่ายทอดให้ทุกหน่วยงานทุกระดับทราบ 
   -  หนังสือราชการแจ้งเวียนให้ทุกหน่วยงานทราบและดำเนินการโดยผ่านการสื่อสารใช้แผนการตรวจสอบภายใน และคู่มือการตรวจสอบภายใน
   -  จัดประชุมคณะกรรมการตรวจสอบภายใน ซึ่งเป็นตัวแทนสถานบริการทุกระดับ (ตัวแทน สสอรพช.ประกอบด้วยเจ้าหน้าที่การเงิน,เจ้าหน้าที่พัสดุ,หัวหน้าเจ้าหน้าที่พัสดุ,ผู้บริการทุกระดับและผู้แทน สปสช.</t>
  </si>
  <si>
    <t xml:space="preserve">   -  ร้อยละของหน่วยงานสาธารณสุขผ่านเกณฑ์การประเมินระบบการควบคุมภายใน
  -  จำนวนข้อที่ผู้ตรวจสอบภายในเสนอแนะได้รับการแก้ไขและพัฒนา</t>
  </si>
  <si>
    <t>มีการเชื่อมโยงกับหมวด P ข้อ 6  , หมวดที่ 4 ,หมวดที่ 5, หมวดที่ 6</t>
  </si>
  <si>
    <t>การประเมินคุณธรรมและความโปร่งใสในการดำเนินงานของภาครัฐ (ITA : Integrity and Transparency Assessment)   โดยกำหนดมาตรการ กลไก การวางระบบในการเผยแพร่ข้อมูลต่อสาธารณะ การให้ข้อมูลต่อสาธารณะอย่างโปร่งใส ไม่ปิดบัง หรือบิดเบือนข้อมูล กระบวนการมีส่วนร่วมของภาคประชาชนหรือผู้มีส่วนได้ส่วนเสียในการแสดงความคิดเห็น หรือร่วมตัดสินใจปัญหาสำคัญหรือการประสานพลังเพื่อยกระดับและพัฒนาการปฏิบัติงานรวมทั้งการวางแผน ช่วยตรวจสอบให้เกิดความโปร่งใสและสามารถตรวจสอบได้จากหน่วยงานทั้งภายในและภายนอกองค์กร  โดยมีคู่มือการจัดซื้อจัดจ้าง พระราชบัญญัติการจัดซื้อจัดจ้างาและการบริการพัสดุภาครัฐ พ.ศ. 2560, กฎกระทรวงสาธารณสุข พ.ศ.2560, คู่มือการประเมิน ITA พ.ศ. 2561
 หน่วยงานที่รับการประเมินประกอบด้วยผู้บริหารของหน่วยงาน เจ้าหน้าที่ในหน่วยงาน และคณะกรรมการ ITA (หน่วยงานที่รับการประเมินร่วมกับผู้มีส่วนได้ส่วนเสียทั้งผู้รับบริการและภาคส่วนต่างๆที่นำกระบวนการ ITA ไปปฏิบัติในสถานบริการแต่ละระดับทุกอำเภอ ทั้งนี้หน่วยงานที่รับผิดชอบการประเมินคือ สำนักงานคณะกรรมการป้องกันและปราบปรามการทุจริตแห่งชาติ สำนักงานคณะกรรมการป้องกันและปราบปรามการทุจริตในภาครัฐ</t>
  </si>
  <si>
    <t xml:space="preserve">  - ผู้บริหารของสำนักงานสาธารณสุขจังหวัดมีการถ่ายทอดให้ทุกหน่วยงานทุกระดับทราบ 
  -  การประชุมคณะกรรมการวางแผนประเมินผล
  -  ประชุมชี้แจงหน่วยงานทุกระดับที่ดำเนินการเรื่อง ITA รับทราบกระบวนการที่เกี่ยวข้องของITA และแบบประเมินตนเองเพื่อให้หน่วยงานไปวางระบบการดำเนินงานให้เกิดคุณธรรมและ  ความโปร่งใสในการจัดบริการในหน่วยงานของตนเอง 
 - นำแนวทางการดำเนินงาน ITA   ขึ้นเผยแพร่ทาง web site ของ สสจ. อุทัยธานี</t>
  </si>
  <si>
    <t>สถานบริการทุกแห่งระดับจังหวัด (สสจ.) ระดับอำเภอ (สสอ.) ผ่านเกณฑ์การประเมิน ITA  ร้อยละ 90</t>
  </si>
  <si>
    <t>มีการเชื่อมโยงกับหมวด P ข้อ 6  , หมวดที่ 4 ,หมวดที่ 5, หมวดที่ 6 และหมวดที่ 7</t>
  </si>
  <si>
    <t>การประเมินผลการดำเนินงานขององค์กร  โดยรวม การเงินงบประมาณ  ความโปร่งใส ความเชื่อมั่นของผู้อื่น ยุทธศาสตร์  ธรรมาภิบาล ITA  เกณฑ์ KPI ที่แสดงผลสำเร็จขององค์กร  ได้แก่ ร้อยละการใช้จ่ายงบประมาณ  และผลสำเร็จตาม ITA
การประเมินตัวผู้นำ  นพ.สสจ. ลงนาม MOU ตามตัวชี้วัด 17 ตัว ระหว่าง นพ. สสจ. กับ รอง นพ.สสจ. กับหัวหน้ากลุ่มงาน/ สสอ. /ผอ.รพท./ รพช. / ปีละ 1 ครั้ง (เดือน พย.)  ในการประชุม กวป. ตัวชี้วัด PA 12 เรื่อง 17 ตัวชี้วัด  ข้อมูลนำเข้า ถูกกำหนดตามนโยบายกระทรวง เขต สสจ.และปัญหาของพื้นที่ มีการควบคุมกำกับให้ผู้บริหารนำไปมอบให้กับผู้ปฏิบัติในหน่วยงานของตนเองดำเนินการ  จัดทำทุกปี ซ้ำเป็นปีที่ 3 แสดงเป็น Flow Chart การดำเนินงานได้</t>
  </si>
  <si>
    <t>ทุกหน่วยงานรับนโยบายและปฏิบัติทุกระดับ  มีการนำข้อแนะนำในการตรวจราชการแจ้งผู้เกี่ยวข้อง นำไปปรับปรุงแก้ไข  ถ่ายทอดในคณะกรรมการ กวป. หัวหน้ากลุ่มงานทุกเดือน 
ถ่ายทอดในการประชุมประจำเดือน ของ สสอ.  ถ่ายทอดในสภากาแฟ ทุกเดือนแบบไม่เป็นทางการ /นิเทศงานภายใน CUP รพ. รพ.สต. ติดตามงานทางไลน์ กลุ่มผู้บริหาร  และกลุ่มเจ้าหน้าที่ และส่วนตัว ประเมินผลการปฏิบัติปีละ 2 ครั้ง นำผลไปใช้ในการพิจารณาเงินเดือน และบุคคลดีเด่น  เพื่อสร้างขวัญกำลังใจ</t>
  </si>
  <si>
    <t>ผู้บริหารกำหนดผู้รับผิดชอบงาน รวบรวมข้อมูล  ผู้บริหาร คณะกรรมการ และกลุ่มงานยุทธศาสตร์เป็นเลขาฯ ติดตามทุกเดือน ประเมินทุกไตรมาส  โดยเป้าหมายตาม Small Success
ประเมินโดยทีมตรวจราชการ นำข้อแนะนำมาปรับปรุงแก้ไข เพื่อรายงานผลการแก้ไขให้ผู้ตรวจทราบในรอบการตรวจครั้งต่อไป มีการรายงานผลการแก้ไข  และวางแผนดำเนินการให้ได้ผลงานตามตัวชี้วัด มีการปรับแผน กระบวนการ ตามความก้าวหน้าผลงาน นำผลการดำเนินงาน และปรุงปรุง  มาแบ่งปันความรู้  Good-Best Practice / นวัตกรรม นำเสนอในการประชุมวิชาการ ปีละ 1 ครั้ง  ประกวดผลงาน นวัตกรรม วิจัย R2R  ปีละ 1 ครั้ง  และส่งไปประกวดระดับเขต ประเทศต่อไป</t>
  </si>
  <si>
    <t>มีการประเมินผลการปฏิบัติงานของผู้บริหารทุกระดับ ผ่านการตรวจราชการในทุกระดับ โดยการ ถ่ายทอด ลงสู่ทุกระดับ</t>
  </si>
  <si>
    <t xml:space="preserve">เชื่อมโยงกับประเด็นยุทธศาสตร์ O ค่านิยม กสธ. Originality เร่งสร้างสิ่งใหม่PMQA หมวดที่ 1 ข้อ 5 และข้อ 6   หมวดที่ 4 การจัดการความรู้  </t>
  </si>
  <si>
    <t xml:space="preserve">ผู้บริหาร ขององค์กรเปลี่ยนบ่อย อยู่ 1-2 ปี  </t>
  </si>
  <si>
    <t>1.ผู้บริหารปฏิบัติตามอำนาจหน้าที่ของกฎกระทรวง นโยบายรัฐบาล โครงการในพระราชดำริและเชื้อพระวงศ์ มีการจัดทำกำหนดแผนแม่บทระบบสุขภาพจังหวัด 5 ปี ตามบริบทของจังหวัด นโยบายและตัวชี้วัดของกระทรวง ดำเนินการด้านการแพทย์และสาธารณสุข ครอบคลุมทุกหน่วยงานในสังกัด และเครือข่ายสุขภาพและในช่วงสิ้นปีงบประมาณจะมีการทบทวนแผน และปรับแผนทุกปีเพื่อให้บรรลุตามความสำเร็จ
2.ผู้บริหารมีการส่งเสริมการประพฤติปฏิบัติตามหลักนิติธรรม ความโปร่งใส และความมีจริยธรรมโดยการเสริมสร้างและพัฒนาบุคลากรของหน่วยงานให้มีวินัยและป้องกันการกระทำผิดวินัย 
3.ผู้บริหารให้ความสำคัญต่อผลการดำเนินงานตามภารกิจที่จะเป็นสาเหตุการเกิดผลกระทบทางลบ โดยมอบแนวทางการประพฤติปฏิบัติตามกฎหมายและกฎระเบียบที่มีผลกระทบเชิงลบต่อองค์กร ได้แก่ - พรบ.การจัดซื้อจัดจ้างและการบริหารพัสดุภาครัฐ พ.ศ.2560, กฎกระทรวงแบ่งส่วนราชการสำนักงานปลัดกระทรวงสาธารณสุข พ.ศ. 2560,พระราชบัญญัติว่าด้วยการกระทำผิดเกี่ยวกับคอมพิวเตอร์ พ.ศ.2560,กฎกระทรวงว่าด้วยการกำจัดมูลฝอยติดเชื้อ พ.ศ.2545,คำประกาศสิทธิของผู้ป่วย</t>
  </si>
  <si>
    <t>ผู้บริหารมีการถ่ายทอดนโยบายของกระทรวงสาธารณสุขแก่ผู้เกี่ยวข้อง และลงนามคำรับรองการปฏิบัติงานร่วมกันประเด็นตัวชี้วัด PA กับหน่วยงานสาธารณสุขในเครือข่าย มีการประชุม สื่อสาร ติดตามงานผู้ใต้บังคับบัญชาผู้รับผิดชอบ มีการทำแผนแนวทางการเฝ้าระวัง การป้องกัน ปรับปรุงระบบการจัดการให้มีความต่อเนื่องและเป็นมาตรฐาน</t>
  </si>
  <si>
    <t>มีทีมประเมินระดับจังหวัดและระดับอำเภอติดตามประเมินผล ทุกไตรมาส ทบทวนระบบ/ ให้ความรู้แนวการได้รับผลกระทบ การบริหารจัดการความเสี่ยงการช่วยเหลือเยียวยาผู้รับบริการที่ได้รับผล ม.41 ดำเนินการติดตามทันที</t>
  </si>
  <si>
    <t xml:space="preserve">สอดคล้องกับแผนยุทธศาสตร์จังหวัด Service Excellence และ Governance Excellence และเชื่อมโยง PMQA หมวดที่ 3 หมวดที่ 5 และหมวดที่ 6 </t>
  </si>
  <si>
    <t>ผู้บริหารให้ความสำคัญ มีความจริงจัง และมีระบบติดตามงานอย่างต่อเนื่อง</t>
  </si>
  <si>
    <t>ระบบการติดตามประเมินผล ยังไม่มีประสิทธิภาพ ขาดการสรุปผลการดำเนินงาน</t>
  </si>
  <si>
    <t>สสจ.มีการประกาศนโยบายเป็นองค์กรคุณธรรม โดยมีการสนับสนุนให้บุคลากรเป็นคนดีมีคุณธรรม จริยธรรม โดยมีแนวทางที่สำคัญคือ 1)แต่งตั้งคณะกรรมการจริยธรรม สรรหาและส่งเสริมและยกย่องเชิดชูผู้มีคุณธรรม จริยธรรม เช่น ประกวด “คนดีศรีสาธารณสุข” ทุกปี 2) ปลูกฝังค่านิยม สร้างความตระหนัก MOPH+ 2 U  3) แจ้งเวียนประชาสัมพันธ์ เรื่อง จรรยาข้าราชการ เพื่อให้บุคลากรในสังกัดใช้เป็นกรอบแนวทางในการประพฤติปฏิบัติตน  4) จัดกิจกรรมทำความดีในวันสำคัญ อาทิ Big cleaning day ปฏิญาณตนเพื่อเป็นคนดี และปลูกต้นไม้ จัดกิจกรรมทำบุญ รดน้ำดำหัว ผู้บริหาร ข้าราชการกระทรวงสาธารณสุขที่เกษียณอายุไปแล้วทุกปี เป็นต้น 5) จัดกิจกรรม ทำบุญ ใส่บาตร ฟังเทศน์  ปีละ 3 ครั้ง 6) สนับสนุนการปฏิบัติธรรมแต่ให้จัดการเองในการสมัครและเขียนใบลา โดยไม่ให้เสียหายต่อราชการและหัวหน้ากลุ่มงานอนุญาตในเบื้องต้น</t>
  </si>
  <si>
    <t>ผู้บริหารถ่ายทอดนโยบาย และผู้รับผิดชอบกลุ่มงานพัฒนาคุณภาพและรูปแบบบริการ นำแนวทางในการดำเนินการสู่การปฏิบัติครอบคลุมทุกหน่วยงาน เชื่อมโยงการดำเนินงานเรื่ององค์กรคุณธรรม ถ่ายทอดสู่เจ้าหน้าที่ทุกระดับและประชาสัมพันธ์ให้บุคลากรทราบโดยทั่วกัน แต่ยังขาดคู่มือจริยธรรม ที่จะใช้เป็นแนวทางปฏิบัติร่วมกันในแนวทางเดียวกัน รวมทั้งยังไม่มีการกำหนดกิจกรรมและการติดตามประเมินผล เพื่อให้บรรลุอัตลักษณ์ และค่านิยมองค์กร สำหรับการสรรหาและให้รางวัลคนดี ได้แก่ การคัดเลือกคนดีศรีสาธารณสุข และชมรมจริยธรรมดีเด่นนั้น ดำเนินการโดยคณะกรรมการชมรมจริยธรรม ซึ่งมีการประชาสัมพันธ์ ชี้แจงแนวทางและกำหนดคุณสมบัติ/ เกณฑ์ที่ชัดเจน เป็นการเปิดโอกาสให้ทุกหน่วยงานได้มีโอกาสสรรหาคนดี และมีโอกาสเท่าเทียมกัน นอกจากนี้ ในการจัดกิจกรรมทำความดีในวันสำคัญได้แบ่งหน้าที่ความรับผิดชอบเพื่อให้ทุกคนในองค์กรมีโอกาสสร้างความดีร่วมกัน</t>
  </si>
  <si>
    <t xml:space="preserve">มีแนวทางนำสู่การปฏิบัติแต่ไม่มีคู่มือการปฏิบัติ และยังไม่มีการประเมินทั้งอัตลักษณ์ และค่านิยมองค์กร รวมทั้งการจัดกิจกรรมทำความดีในวันสำคัญต่างๆ </t>
  </si>
  <si>
    <t>เชื่อมโยงกับจริยธรรมจังหวัด สำนักงานจังหวัด ในการขับเคลื่อนอำเภอคุณธรรม  
มีความสอดคล้องกับหมวด 5 ในการสร้างความผาสุกแก่บุคลากร (การพัฒนาบุคลากร การสร้างบรรยากาศการทำงานของบุคลากร)</t>
  </si>
  <si>
    <t>มีประธานกรรมการชมรมจริยธรรมระดับเขต ขับเคลื่อนลงสู่ระดับจังหวัด</t>
  </si>
  <si>
    <t xml:space="preserve">ยังไม่มีคู่มือจริยธรรมในหน่วยงาน  ยังไม่มีแผนปฏิบัติด้านจริยธรรม ยังไม่มีการประเมินทั้งอัตลักษณ์ และค่านิยมองค์กร รวมทั้งการจัดกิจกรรมทำความดีในวันสำคัญต่างๆ </t>
  </si>
  <si>
    <t>ผู้บริหารกำหนดเป็นนโยบายให้ความสำคัญต่อความรับผิดชอบและสนับสนุนชุมชนให้เกิดความผาสุกของสังคมโดยการดำเนินงานโครงการใน 3 ด้าน ได้แก่
ด้านเศรษฐกิจ  การอำนวยความสะดวกในการขออนุญาตของสถานประกอบการและผลิตภัณฑ์สุขภาพเพื่อเพิ่มความสามารถในการแข่งขัน โดยกลุ่มงานคุ้มครองผู้บริโภคและเภสัชสาธารณสุข
ประชาสัมพันธ์ผ่านสื่อต่างๆ , -แจกคู่มือประชาชน , -จัดบริการทุกวันราชการ ,ให้บริการแบบ ONE STOP Service
ด้านสังคม โครงการป้องกันและลดอุบัติเหตุทางถนน (RTI) ส่งเสริมการมีส่วนร่วมของชุมชนและภาคีเครือข่ายในการป้องกันและลดอุบัติเหตุทางถนน พัฒนาระบบการส่งต่อและการรักษาพยาบาลที่มีคุณภาพมาตรฐาน ขับเคลื่อนการดำเนินงานผ่าน ศปถจ./อ./อปท. ดำเนินการตำบลต้นแบบ/ โรงเรียนปลูกจิตสำนึก  ประชาสัมพันธ์สื่อสารความเสี่ยงและสถานการณ์ผ่านสื่อทุกรูปแบบ
ด้านสิ่งแวดล้อม GREEN And Clean Hospital โดยกลุ่มงานอนามัยสิ่งแวดล้อมและงานอาชีว
อนามัย กำหนดเป็นนโยบายของจังหวัดให้หน่วยบริการสาธารณสุขทุกระดับ ผ่านเกณฑ์ GREEN And Clean Hospital  ระดับดีมาก ส่งเสริมให้ชุมชนและท้องถิ่นดำเนินการอนามัยสิ่งแวดล้อมในชุมชน</t>
  </si>
  <si>
    <t>การสื่อสารถ่ายทอดลงสู่หน่วยงาน ภาคีเครือข่ายที่เกี่ยวข้องได้ครอบคลุม มีการจัดทำบันทึกข้อตกลง/คำสั่งแต่งตั้ง</t>
  </si>
  <si>
    <t>การติดตามประเมินโดยใช้ตัวชี้วัด 
1 ขออนุญาตภายใน 7 วันได้รับการตรวจประเมิน และภายใน 15 วันได้รับใบอนุญาต โดยคณะกรรมการติดตามประเมินของ สสจ ปีละ 2 ครั้ง
2 อัตราตายด้วยอุบัติเหตุทางถนนไม่เกิน 16 ต่อแสนประชากร โดย ศปถจ.ทุกเดือน
3 บริการสาธารณสุขผ่านเกณฑ์ GREEEN And Clean Hospital  ระดับดีมากร้อยละ 50 โดยศูนย์อนามัยเขต 3 นครสวรรค์ ปีละ 1 ครั้ง</t>
  </si>
  <si>
    <t>เชื่อมโยงกับหมวด 2 ด้านการวางแผนยุทธศาสตร์ โดยการจัดทำแผนงานโครงการแก้ไข้ทั้ง 3 ด้าน
หมวด 5 การมุ่งเน้นบุคลากร โดยพัฒนาบุคลากรเฉพาะด้าน
หมวด 6 การมุ่งเน้นระบบปฏิบัติการ โดยการจัดเตรียมความพร้อมของสถานบริการเพื่อรองรับ</t>
  </si>
  <si>
    <t>นโยบายที่ชัดเจน ภาคีเครือข่ายเข้มแข็ง</t>
  </si>
  <si>
    <t>RTI ประชาชนยังขาดความตระหนักในการป้องกันตัวเอง/พฤติกรรมการขับขี่ยานพาหนะ</t>
  </si>
  <si>
    <t xml:space="preserve">  -ผู้บริหาร และเจ้าหน้าที่ในหน่วยงานทุกระดับทางด้านสาธารณสุขของจังหวัดอุทัยธานี ได้รับการถ่ายทอดนโยบายให้มีความเข้าใจผ่านช่องทางการสื่อสารทั้งทางการประชุม หนังสือเวียน เว็บไซด์สำนักงาน  
  -มีการประชุม คณะกรรมการระบบสุขภาพอำเภอ ซึ่งประกอบด้วย นายอำเภอเป็นประธาน หัวหน้าส่วนราชการต่าง ๆ ที่เกี่ยวข้อง ตัวแทนผู้นำชุมชน ฯลฯ โดยสาธารณสุขอำเภอ เป็นกรรมการและเลขานุการ ซึ่งการประชุมเน้นการแก้ไขปัญหาสาธารณสุขในระดับอำเภอ ร่วมบูรณาการการทำงานกับส่วนราชการอื่น</t>
  </si>
  <si>
    <t xml:space="preserve">  -มีการประเมินผลการดำเนินงานกิจกรรมการสนับสนุนชุมชนมีการสรุปเผยแพร่ผ่านทางไลน์กลุ่ม เว็บไซด์  การประเมินผลการสรุปการดำเนินงานกิจกรรมประจำปีของหน่วยงาน
ตัวชี้วัด : สรุปผลการดำเนินงานการสนับสนุนชุมชน จิตอาสาขององค์กร 
           จำนวนผู้เข้าร่วมเป็นจิตอาสาในการดำเนินงานสนับสนุนกิจกรรมของชุมชน
  -มีการคัดเลือกหมู่บ้านต้นแบบหมู่บ้านปรับเปลี่ยนสุขภาพ ลดเสี่ยง ลดโรค ในแต่ละพื้นที่  มารศึกษาดูงานและแลกเปลี่ยนเรียนรู้ระหว่างชุมชน</t>
  </si>
  <si>
    <t xml:space="preserve">แนวทางการดำเนินงานเชื่อมโยงกับโครงสร้างที่กระทรวงสาธารณสุขกำหนดเชื่อมโยง PMQA หมวดที่ 1 </t>
  </si>
  <si>
    <t xml:space="preserve">  -มีระบบสุขภาพอำเภอ (DISTRICT HEALTH SYSTEM : DHS)และ คณะกรรมการพัฒนาคุณภาพชีวิต(พชอ). (District Health Board:DHB) เพื่อการขับเคลื่อนและพัฒนาคุณภาพชีวิตของประชาชนในระดับพื้นที่ เป็นไปในทิศทางยุทธศาสตร์ และเป้าหมาย อย่างเป็นระบบและมีประสิทธิภาพ โดยมีการบูรณาการร่วมกันระหว่างหน่วยงานของรัฐ ภาคเอกชน และภาคประชาชนอย่างเป็นองค์รวม มุ่งเน้นให้เกิดการมีส่วนร่วมของทุกภาคส่วนในพื้นที่ที่มีประชาชนเป็นศุนย์กลาง 
เสริมสร้างความเป็นผู้นำและเจ้าของร่วมกันในการพัฒนาและแก้ไขปัญหาที่เกิดขึ้นในพื้นที่ ตลอดจนสร้างเสริมให้บุคคล ครอบครัว และชุมชน มีสุขภาวะทางกาย จิต และสังคมเพื่อคุณภาพชีวิตที่ดีและเกิดความยั่งยืน ตามระเบียบสำนักนายกรัฐมนตรีว่าด้วยการพัฒนาคุณภาพชีวิตระดับพื้นที่ พ.ศ.๒๕๖๑ ประกาศ ณ วันที่ ๗ มีนาคม พ.ศ.๒๕๖๑
   -มีการสนับสนุนให้ หมู่บ้านและชุมชน ดำเนินการตามเกณฑ์หมู่บ้านจัดการสุขภาพ และตำบลจัดการสุขภาพ ซึ่งจะทำให้ชุมชนตระหนักถึงความสำคัญ และร่วมมือกันแก้ไขปัญหาสาธารณสุขในชุมชน
  -ผู้บริหารระดับจังหวัดและระดับอำเภอ ให้ความสำคัญในการสนับสนุนการดำเนินกิจกรรมด้านสาธารณสุขและด้านอื่น ๆ ในชุมชน เช่น การออกหน่วย พอ.สว. การลงพื้นที่เยี่ยมเสริมพลังหน่วยบริการสาธารณสุขระดับชุมชน (รพ.สต.) เป็นต้น</t>
  </si>
  <si>
    <t xml:space="preserve"> มีการสนับสนุนการดำเนินงานสาธารณสุขในชุมชน ร่วมกับงานของส่วนราชการอื่น ๆ ที่เกี่ยวข้อง ทำให้เกิดความร่วมมือของทุกภาคีเครือข่าย ในการที่จะทำให้ชุมชนมี สุขภาพดี อยู่ดีกินดี และอยู่รวมกันอย่างเป็นสุขมีกฎหมายรองรับ </t>
  </si>
  <si>
    <t>note ประกอบการให้คะแนน</t>
  </si>
  <si>
    <t>มีวิธีการในการรับฟัง ปฏิสัมพันธ์และสังเกตผู้รับบริการและผู้มีส่วนได้ส่วนเสียทั้งเชิงรับ/เชิงรุก  - รับข้อร้องเรียน HA, ม.41, นิติกร, OSSC - ประเมินความคาดหวังของผู้รับบริการ เพื่อนำมาเป็นข้อมูลนำเข้าในการพัฒนาระบบการให้บริการ โดยอาศัยกลไก PDCA มีตารางสรุปให้เห็นความแตกต่าง</t>
  </si>
  <si>
    <t xml:space="preserve"> - นำข้อมูลการเปลี่ยนแปลงด้านโครงสร้างประชากร รายงานสภาพแวดล้อมต่าง ๆ เช่น การปลดล็อกกัญชา กัญชง พ้นยาเสพติดเป็นโอกาสให้ผู้ประกอบการมีช่องทางการดำเนินธุรกิจเพิ่มมากขึ้นส่งผลให้ส่วนราชการอาจมีผู้รับบริการเพิ่มมากขึ้นในอนาคต สังคมผู้สูงอายุในอนาคต การค้าขายออนไลน์ แนวโน้มการตรวจติดตามยืนยันวินิจฉัยกลุ่มสงสัยป่วยโรคเบาหวาน และ/หรือความดันโลหิตสูง มาวิเคราะห์เพื่อวางแผนการดำเนินงานต่อไป</t>
  </si>
  <si>
    <t xml:space="preserve">สำนักงานสาธารณสุขจังหวัดอุทัยธานีมีวิธีการในการจำแนกกลุ่มผู้รับบริการและผู้มีส่วนได้ส่วนเสีย ดังนี้ 1. จำแนกตามพันธกิจขององค์กร 2. จำแนกตามหลักประชากรศาสตร์ 3. จำแนกตามกระบวนงานตามภารกิจ/พันธกิจขององค์กรหรือหน่วยงาน (ส่งเสริม รักษา ป้องกัน ฟื้นฟู คุ้มครอง)           </t>
  </si>
  <si>
    <t>การกำหนดว่ากลุ่มผู้รับบริการและผู้มีส่วนได้ส่วนเสียและกลุ่มเป้าหมายใดจะได้รับความสำคัญและมุ่งเน้นเพื่อให้เกิดผลการดำเนินการที่ดีขึ้นโดยรวม โดยจัดลำดับความสำคัญของกลุ่มผู้มีส่วนได้ส่วนเสียตามความสำคัญของประเด็น โดยให้น้ำหนักจากอิทธิพลและการพึ่งพิงต่อหน่วยงาน</t>
  </si>
  <si>
    <t>เขียนเนื้อหาให้สอดคล้องกับหมวด 6                                    - มหัศจรรย์ 1000-2500
 -ร้อยละของจังหวัดที่ผ่านตามเกณฑ์พัฒนาสู่จังหวัดใช้ยาอย่างสมเหตุผล (RDU province) ที่กำหนด
 - ร้อยละการตรวจติดตามยืนยันวินิจฉัยกลุ่มสงสัยป่วยโรคเบาหวานและ/หรือความดันโลหิตสูง                                -จังหวัดที่มีบริการการแพทย์ทางไกลตามเกณฑ์ที่กำหนด
-ร้อยละของผู้สูงอายุมีแผนส่งเสริมสุขภาพดี (Wellness Plan)</t>
  </si>
  <si>
    <t xml:space="preserve">ตัวชี้วัดของหมวด 3                        1.ร้อยละความพึงพอใจของผู้รับบริการ (ต่อคุณภาพ ผลผลิต บริการผู้ป่วยนอก ผู้ป่วยในและชุมชน)
2.ระดับความพึงพอใจเฉลี่ยของผู้ประกอบการที่มารับบริการด้านสารสนเทศ ศูนย์ One Stop Service (GECC)                        3.ร้อยละข้อร้องเรียนที่ได้รับการแก้ไข (นิยาม ยกเว้นผู้ที่ได้รับผลกระทบตาม ม.41)
4.จำนวนการจัดการเรื่องร้องเรียนผู้ที่ได้รับผลกระทบตาม ม.41
ผู้รับบริการที่ได้รับผลกระทบจากการให้บริการทางการแพทย์    5.ร้อยละของผู้ใช้บริการศูนย์ One Stop Service ผ่านระบบออนไลน์
6.จำนวนความไม่พึงพอใจ/ความต้องการ/ความคาดหวังของผู้รับบริการที่ได้รับการตอบสนอง   </t>
  </si>
  <si>
    <t>วิธีการในการสื่อสาร สร้าง และจัดการความสัมพันธ์กับผู้รับบริการและผู้มีส่วนได้ส่วนเสีย ดังตารางที่ 2                   -เผยแพร่ผลงานต่าง ๆ ของ สสจ.อุทัยธานีกับหน่วยงานอื่น ๆ ทางเว็บไซด์ เฟสบุ๊คและไลน์เพื่อสร้างภาพลักษณ์ที่ดีด้วยจิตบริการ -เผยแพร่ช่องทางการรับบริการออนไลน์ -การให้ความรู้…กัน ส่งเสริม รักษาฟื้นฟู</t>
  </si>
  <si>
    <t>ช่องทาง/วิธีการ รูปแบบในการทำให้ผู้รับบริการและผู้มีส่วนได้ส่วนเสียสามารถเข้าถึงสารสนเทศ การบริการและการสนับสนุนจากส่วนราชการ และกลไกการสื่อสารที่สำคัญในการสนับสนุนผู้รับบริการและผู้มีส่วนได้ส่วนเสีย ดังตารางที่ 5 วิธีการระบุข้อกำหนดที่สำคัญในการตอบสนองความต้องการของผู้รับบริการและผู้มีส่วนได้ส่วนเสีย ดังตารางที่ 6</t>
  </si>
  <si>
    <t>รูปแบบของข้อร้องเรียน และวิธีการจัดการข้อร้องเรียน/ติดตามสถานะเรื่องร้องเรียน ชัดเจน</t>
  </si>
  <si>
    <t>จัดเก็บโดยบุคคลภายนอกองค์การ/ HA/ GECC/ข้อร้องเรียน</t>
  </si>
  <si>
    <t>ความพึงพอใจคือความรู้สึก ทัศนคติของบุคคลทั้งบวกและลบ เกิดจากส่วนราชการให้บริการที่ตอบสนองความต้องการของบุคคลนั้น  กับความผูกพันคือการสนับสนุนของผู้รับบริการและผู้มีส่วนได้ส่วนเสียความศัทธาที่ผู้รับบริการมีต่อส่วนราชการ แสดงออกโดยมาใช้บริการอย่างต่อเนื่อง การเต็มใจให้ความร่วมมือสนับสนุนในกิจการของส่วนราชการ การให้ข้อเสนอแนะที่เป็นประโยชน์แก่ส่วนราชการ ปกป้องส่วนราชการ</t>
  </si>
  <si>
    <t xml:space="preserve">1. การประเมินความพึงพอใจต่อการให้บริการในโรงพยาบาลโดยใช้แบบสอบถามความพึงพอใจของสถาบันรับรองคุณภาพสถานพยาบาล (องค์การมหาชน) ทุกโรงพยาบาลใช้แบบสอบถามเดียวกันจึงทำให้สามารถนำข้อมูลมาใช้ในการเปรียบเทียบข้อมูลสู่การปรับปรุงการทำงาน เพื่อให้ได้ข้อมูลจากผู้รับบริการโดยตรง
2. การประเมินความพึงพอใจ ตามมาตรฐานการให้บริการของศูนย์ราชการสะดวก  (Government Easy Contact Center : GECC) ซึ่งกำหนดให้ประเมินความพึงพอใจอย่างน้อยเป็นรายเดือนหรือไตรมาส  มีการนำผลสำรวจมาปรับปรุงงานบริการอย่างต่อเนื่อง ซึ่งในเขตสุขภาพที่ 3 มีสำนักงานสาธารณสุขจังหวัดอุทัยธานีและสำนักงานสาธารณสุขจังหวัดชัยนาทที่ดำเนินการพัฒนาตามเกณฑ์ GECC
</t>
  </si>
  <si>
    <t xml:space="preserve">HA ใช้แบบประเมินเหมือนกันทั่วประเทศ  GECC ปัญหาคือ แบบประเมินไม่เหมือนกัน </t>
  </si>
  <si>
    <t>การใช้ข้อมูลความคิดเห็นของผู้รับบริการและผู้มีส่วนได้ส่วนเสียรวมถึงข้อมูลและสารสนเทศอื่นที่เกี่ยวข้อง เพื่อสร้างวัฒนธรรมที่มุ่งเน้นผู้รับบริการและผู้มีส่วนได้ส่วนเสียและเพื่อสนับสนุนการตัดสินใจในการดำเนินงาน ดังตารางที่ 8</t>
  </si>
  <si>
    <t>Self-Assessment Questionnaire ปีงบประมาณ พ.ศ. 2566</t>
  </si>
  <si>
    <t>ผู้บริหาร สสจ.กำหนดนโยบายและให้ทุกหน่วยงานทั้งระดับจังหวัดและระดับอำเภอ ปฏิบัติตามแนวทางการส่งเสริมการปฏิบัติตามโครงการประเมินคุณธรรมและความโปร่งใสในการดำเนินงานของหน่วยงานภาครัฐ (ITA) โดยมอบให้งานนิติกร และงานบริหาร สสจ.เป็นผู้รับผิดชอบหลัก
ปี 2560 ดำเนินการในสสจ.ในทุกกลุ่มงาน ระดับอำเภอ ดำเนินการในอำเภอหนองฉาง,ทัพทัน และเมืองอุทัยธานี ในปี 2561 เป็นต้นมา ดำเนินการครอบคลุมทุกอำเภอ แต่ทุกอำเภอดำเนินการบางเรื่องที่เกี่ยวกับเรื่อง ITA แต่ผู้รับผิดชอบงานยังไม่เชื่อมโยงให้ครบทุกกระบวนการตามแนวปฏิบัติ ITA เช่นการจัดซื้อยาร่วมซึ่งดำเนินการทุกอำเภอ เหมือนกันทั้งจังหวัด และการดำเนินงานเรื่องหน่วยงานคุณธรรม</t>
  </si>
  <si>
    <t>ผู้รับผิดชอบในระดับจังหวัด (สสจ.) และระดับอำเภอได้รับนโยบายและข้อสั่งการ ดำเนินการปฏิบัติตามแนวทางการระเมินคุณธรรมและความโปร่งใสในการดำเนินงานของหน่วยงานภาครัฐ (ITA) ผ่านรูปแบบการสื่อสารต่างๆ ในหลากหลายช่องทาง เช่น หนังสือเวียน การประชุมกลุ่ม Line Group, One page, Infographic, ที่ประชุมภายในและภายนอกองค์กร</t>
  </si>
  <si>
    <t>หมวด 1</t>
  </si>
  <si>
    <t>หมวด 2</t>
  </si>
  <si>
    <t>หมวด 3</t>
  </si>
  <si>
    <t>หมวด 4</t>
  </si>
  <si>
    <t>หมวด 5</t>
  </si>
  <si>
    <t>หมวด 6</t>
  </si>
  <si>
    <t>ปี 2565</t>
  </si>
  <si>
    <t>ปี 2566</t>
  </si>
  <si>
    <t>ค. การสร้างคุณูปการต่อสังคม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</si>
</sst>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0000"/>
  </numFmts>
  <fonts count="37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</font>
    <font>
      <sz val="18"/>
      <name val="Arial"/>
      <family val="2"/>
    </font>
    <font>
      <b/>
      <sz val="14"/>
      <name val="Arial"/>
      <family val="2"/>
    </font>
    <font>
      <b/>
      <i/>
      <u/>
      <sz val="10"/>
      <name val="Arial"/>
      <family val="2"/>
    </font>
    <font>
      <b/>
      <i/>
      <u/>
      <sz val="10"/>
      <color theme="1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0"/>
      <color rgb="FF00B050"/>
      <name val="Arial"/>
      <family val="2"/>
    </font>
    <font>
      <b/>
      <sz val="12"/>
      <color rgb="FFFF0000"/>
      <name val="Tahoma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7" fillId="0" borderId="0"/>
    <xf numFmtId="0" fontId="10" fillId="0" borderId="0"/>
    <xf numFmtId="0" fontId="11" fillId="0" borderId="0"/>
    <xf numFmtId="0" fontId="7" fillId="0" borderId="0"/>
  </cellStyleXfs>
  <cellXfs count="285">
    <xf numFmtId="0" fontId="0" fillId="0" borderId="0" xfId="0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5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14" xfId="0" applyFont="1" applyBorder="1"/>
    <xf numFmtId="0" fontId="8" fillId="0" borderId="15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2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4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1" xfId="1" applyNumberForma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7" fillId="4" borderId="3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vertical="top" wrapText="1"/>
    </xf>
    <xf numFmtId="49" fontId="7" fillId="4" borderId="24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/>
    </xf>
    <xf numFmtId="0" fontId="7" fillId="0" borderId="22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2" fontId="6" fillId="0" borderId="0" xfId="0" applyNumberFormat="1" applyFont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3" xfId="0" applyFont="1" applyBorder="1"/>
    <xf numFmtId="0" fontId="7" fillId="0" borderId="1" xfId="0" applyFont="1" applyBorder="1"/>
    <xf numFmtId="0" fontId="7" fillId="0" borderId="6" xfId="0" applyFont="1" applyBorder="1"/>
    <xf numFmtId="49" fontId="7" fillId="0" borderId="0" xfId="0" applyNumberFormat="1" applyFont="1" applyAlignment="1">
      <alignment horizontal="left" vertical="top"/>
    </xf>
    <xf numFmtId="0" fontId="7" fillId="0" borderId="2" xfId="0" applyFont="1" applyBorder="1"/>
    <xf numFmtId="49" fontId="7" fillId="0" borderId="7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/>
    </xf>
    <xf numFmtId="0" fontId="2" fillId="4" borderId="7" xfId="0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top"/>
    </xf>
    <xf numFmtId="49" fontId="7" fillId="4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24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7" fillId="4" borderId="10" xfId="0" applyNumberFormat="1" applyFont="1" applyFill="1" applyBorder="1"/>
    <xf numFmtId="0" fontId="7" fillId="0" borderId="7" xfId="0" applyFont="1" applyBorder="1"/>
    <xf numFmtId="0" fontId="2" fillId="0" borderId="11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49" fontId="7" fillId="0" borderId="8" xfId="1" applyNumberForma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top" wrapText="1"/>
    </xf>
    <xf numFmtId="49" fontId="5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7" fillId="0" borderId="8" xfId="0" applyFont="1" applyBorder="1"/>
    <xf numFmtId="0" fontId="2" fillId="0" borderId="24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3" xfId="0" applyFont="1" applyBorder="1"/>
    <xf numFmtId="187" fontId="7" fillId="0" borderId="1" xfId="0" applyNumberFormat="1" applyFont="1" applyBorder="1" applyAlignment="1">
      <alignment vertical="top" wrapText="1"/>
    </xf>
    <xf numFmtId="187" fontId="7" fillId="0" borderId="8" xfId="0" applyNumberFormat="1" applyFont="1" applyBorder="1" applyAlignment="1">
      <alignment vertical="top" wrapText="1"/>
    </xf>
    <xf numFmtId="187" fontId="7" fillId="0" borderId="1" xfId="1" applyNumberForma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187" fontId="5" fillId="0" borderId="1" xfId="0" applyNumberFormat="1" applyFont="1" applyBorder="1" applyAlignment="1">
      <alignment vertical="top" wrapText="1"/>
    </xf>
    <xf numFmtId="187" fontId="5" fillId="0" borderId="1" xfId="1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49" fontId="21" fillId="0" borderId="12" xfId="0" applyNumberFormat="1" applyFont="1" applyBorder="1" applyAlignment="1">
      <alignment horizontal="left" vertical="top"/>
    </xf>
    <xf numFmtId="0" fontId="20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vertical="top" wrapText="1"/>
    </xf>
    <xf numFmtId="0" fontId="5" fillId="6" borderId="0" xfId="0" applyFont="1" applyFill="1"/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1" fillId="7" borderId="0" xfId="0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31" fillId="8" borderId="0" xfId="0" applyFont="1" applyFill="1" applyAlignment="1">
      <alignment horizontal="center" vertical="center" wrapText="1"/>
    </xf>
    <xf numFmtId="0" fontId="31" fillId="9" borderId="0" xfId="0" applyFont="1" applyFill="1" applyAlignment="1">
      <alignment horizontal="center" vertical="center" wrapText="1"/>
    </xf>
    <xf numFmtId="0" fontId="31" fillId="10" borderId="0" xfId="0" applyFont="1" applyFill="1" applyAlignment="1">
      <alignment horizontal="center" vertical="center"/>
    </xf>
    <xf numFmtId="0" fontId="31" fillId="11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0" fontId="31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4" applyAlignment="1">
      <alignment vertical="top"/>
    </xf>
    <xf numFmtId="0" fontId="5" fillId="0" borderId="0" xfId="4" applyFont="1"/>
    <xf numFmtId="0" fontId="7" fillId="0" borderId="0" xfId="4"/>
    <xf numFmtId="0" fontId="1" fillId="3" borderId="1" xfId="4" applyFont="1" applyFill="1" applyBorder="1" applyAlignment="1">
      <alignment horizontal="center" vertical="top" wrapText="1"/>
    </xf>
    <xf numFmtId="0" fontId="3" fillId="0" borderId="2" xfId="4" applyFont="1" applyBorder="1" applyAlignment="1">
      <alignment vertical="top" wrapText="1"/>
    </xf>
    <xf numFmtId="0" fontId="7" fillId="0" borderId="0" xfId="4" applyAlignment="1">
      <alignment vertical="top" wrapText="1"/>
    </xf>
    <xf numFmtId="49" fontId="5" fillId="0" borderId="0" xfId="4" applyNumberFormat="1" applyFont="1" applyAlignment="1">
      <alignment horizontal="left" vertical="center"/>
    </xf>
    <xf numFmtId="0" fontId="2" fillId="0" borderId="24" xfId="4" applyFont="1" applyBorder="1" applyAlignment="1">
      <alignment vertical="top" wrapText="1"/>
    </xf>
    <xf numFmtId="0" fontId="3" fillId="0" borderId="1" xfId="4" applyFont="1" applyBorder="1" applyAlignment="1">
      <alignment vertical="top" wrapText="1"/>
    </xf>
    <xf numFmtId="0" fontId="2" fillId="0" borderId="3" xfId="4" applyFont="1" applyBorder="1" applyAlignment="1">
      <alignment horizontal="center" vertical="top" wrapText="1"/>
    </xf>
    <xf numFmtId="0" fontId="2" fillId="0" borderId="3" xfId="4" applyFont="1" applyBorder="1" applyAlignment="1">
      <alignment vertical="top" wrapText="1"/>
    </xf>
    <xf numFmtId="0" fontId="3" fillId="0" borderId="3" xfId="4" applyFont="1" applyBorder="1" applyAlignment="1">
      <alignment horizontal="center" vertical="top" wrapText="1"/>
    </xf>
    <xf numFmtId="0" fontId="3" fillId="0" borderId="1" xfId="4" applyFont="1" applyBorder="1" applyAlignment="1">
      <alignment horizontal="center" vertical="top" wrapText="1"/>
    </xf>
    <xf numFmtId="0" fontId="35" fillId="0" borderId="0" xfId="4" applyFont="1" applyAlignment="1">
      <alignment horizontal="center" vertical="top" wrapText="1"/>
    </xf>
    <xf numFmtId="0" fontId="3" fillId="0" borderId="7" xfId="4" applyFont="1" applyBorder="1" applyAlignment="1">
      <alignment vertical="top" wrapText="1"/>
    </xf>
    <xf numFmtId="0" fontId="2" fillId="0" borderId="1" xfId="4" applyFont="1" applyBorder="1" applyAlignment="1">
      <alignment horizontal="center" vertical="top" wrapText="1"/>
    </xf>
    <xf numFmtId="0" fontId="7" fillId="0" borderId="1" xfId="4" applyBorder="1"/>
    <xf numFmtId="0" fontId="2" fillId="0" borderId="2" xfId="4" applyFont="1" applyBorder="1" applyAlignment="1">
      <alignment horizontal="center" vertical="top" wrapText="1"/>
    </xf>
    <xf numFmtId="0" fontId="7" fillId="0" borderId="3" xfId="4" applyBorder="1" applyAlignment="1">
      <alignment vertical="top" wrapText="1"/>
    </xf>
    <xf numFmtId="0" fontId="3" fillId="0" borderId="2" xfId="4" applyFont="1" applyBorder="1" applyAlignment="1">
      <alignment horizontal="center" vertical="top" wrapText="1"/>
    </xf>
    <xf numFmtId="0" fontId="22" fillId="3" borderId="3" xfId="4" applyFont="1" applyFill="1" applyBorder="1" applyAlignment="1">
      <alignment vertical="top" wrapText="1"/>
    </xf>
    <xf numFmtId="0" fontId="19" fillId="0" borderId="2" xfId="4" applyFont="1" applyBorder="1" applyAlignment="1">
      <alignment horizontal="center" vertical="top" wrapText="1"/>
    </xf>
    <xf numFmtId="0" fontId="2" fillId="0" borderId="1" xfId="4" applyFont="1" applyBorder="1" applyAlignment="1">
      <alignment vertical="top" wrapText="1"/>
    </xf>
    <xf numFmtId="0" fontId="3" fillId="0" borderId="4" xfId="4" applyFont="1" applyBorder="1" applyAlignment="1" applyProtection="1">
      <alignment horizontal="center" vertical="top" wrapText="1"/>
      <protection locked="0"/>
    </xf>
    <xf numFmtId="0" fontId="3" fillId="0" borderId="1" xfId="4" applyFont="1" applyBorder="1" applyAlignment="1" applyProtection="1">
      <alignment horizontal="center" vertical="top" wrapText="1"/>
      <protection locked="0"/>
    </xf>
    <xf numFmtId="0" fontId="3" fillId="0" borderId="3" xfId="4" applyFont="1" applyBorder="1" applyAlignment="1" applyProtection="1">
      <alignment horizontal="center" vertical="top" wrapText="1"/>
      <protection locked="0"/>
    </xf>
    <xf numFmtId="0" fontId="2" fillId="0" borderId="0" xfId="4" applyFont="1" applyAlignment="1">
      <alignment vertical="top" wrapText="1"/>
    </xf>
    <xf numFmtId="0" fontId="2" fillId="0" borderId="0" xfId="4" applyFont="1" applyAlignment="1">
      <alignment horizontal="center" vertical="top" wrapText="1"/>
    </xf>
    <xf numFmtId="0" fontId="1" fillId="0" borderId="1" xfId="4" applyFont="1" applyBorder="1" applyAlignment="1">
      <alignment horizontal="center" vertical="top" wrapText="1"/>
    </xf>
    <xf numFmtId="0" fontId="1" fillId="0" borderId="0" xfId="4" applyFont="1" applyAlignment="1">
      <alignment horizontal="center" vertical="top" wrapText="1"/>
    </xf>
    <xf numFmtId="2" fontId="6" fillId="0" borderId="0" xfId="4" applyNumberFormat="1" applyFont="1" applyAlignment="1" applyProtection="1">
      <alignment horizontal="center" vertical="top" wrapText="1"/>
      <protection locked="0"/>
    </xf>
    <xf numFmtId="49" fontId="5" fillId="0" borderId="0" xfId="4" applyNumberFormat="1" applyFont="1" applyAlignment="1">
      <alignment horizontal="left" vertical="top"/>
    </xf>
    <xf numFmtId="0" fontId="19" fillId="0" borderId="2" xfId="4" applyFont="1" applyBorder="1" applyAlignment="1">
      <alignment vertical="top" wrapText="1"/>
    </xf>
    <xf numFmtId="0" fontId="2" fillId="0" borderId="7" xfId="4" applyFont="1" applyBorder="1" applyAlignment="1">
      <alignment horizontal="center" vertical="top" wrapText="1"/>
    </xf>
    <xf numFmtId="0" fontId="5" fillId="0" borderId="3" xfId="4" applyFont="1" applyBorder="1" applyAlignment="1">
      <alignment vertical="top" wrapText="1"/>
    </xf>
    <xf numFmtId="0" fontId="22" fillId="0" borderId="0" xfId="4" applyFont="1" applyAlignment="1">
      <alignment vertical="top"/>
    </xf>
    <xf numFmtId="0" fontId="3" fillId="0" borderId="7" xfId="4" applyFont="1" applyBorder="1" applyAlignment="1">
      <alignment horizontal="center" vertical="top" wrapText="1"/>
    </xf>
    <xf numFmtId="0" fontId="3" fillId="0" borderId="0" xfId="4" applyFont="1" applyAlignment="1">
      <alignment horizontal="center" vertical="top" wrapText="1"/>
    </xf>
    <xf numFmtId="0" fontId="1" fillId="2" borderId="1" xfId="4" applyFont="1" applyFill="1" applyBorder="1" applyAlignment="1">
      <alignment horizontal="center" vertical="top" wrapText="1"/>
    </xf>
    <xf numFmtId="0" fontId="36" fillId="0" borderId="0" xfId="0" applyFont="1"/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6" fillId="0" borderId="0" xfId="0" applyNumberFormat="1" applyFont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49" fontId="24" fillId="0" borderId="13" xfId="0" applyNumberFormat="1" applyFont="1" applyBorder="1" applyAlignment="1">
      <alignment horizontal="left" vertical="top"/>
    </xf>
    <xf numFmtId="49" fontId="24" fillId="0" borderId="11" xfId="0" applyNumberFormat="1" applyFont="1" applyBorder="1" applyAlignment="1">
      <alignment horizontal="left" vertical="top"/>
    </xf>
    <xf numFmtId="0" fontId="1" fillId="0" borderId="1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34" fillId="0" borderId="23" xfId="4" applyFont="1" applyBorder="1" applyAlignment="1">
      <alignment horizontal="center" vertical="top"/>
    </xf>
    <xf numFmtId="0" fontId="5" fillId="0" borderId="0" xfId="4" applyFont="1" applyAlignment="1">
      <alignment horizontal="center"/>
    </xf>
    <xf numFmtId="0" fontId="1" fillId="0" borderId="1" xfId="4" applyFont="1" applyBorder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top" wrapText="1"/>
    </xf>
    <xf numFmtId="0" fontId="1" fillId="0" borderId="13" xfId="4" applyFont="1" applyBorder="1" applyAlignment="1">
      <alignment vertical="top" wrapText="1"/>
    </xf>
    <xf numFmtId="0" fontId="7" fillId="0" borderId="5" xfId="4" applyBorder="1" applyAlignment="1">
      <alignment vertical="top" wrapText="1"/>
    </xf>
    <xf numFmtId="0" fontId="7" fillId="0" borderId="11" xfId="4" applyBorder="1" applyAlignment="1">
      <alignment vertical="top" wrapText="1"/>
    </xf>
    <xf numFmtId="0" fontId="1" fillId="0" borderId="7" xfId="4" applyFont="1" applyBorder="1" applyAlignment="1">
      <alignment horizontal="left" vertical="top" wrapText="1"/>
    </xf>
    <xf numFmtId="0" fontId="1" fillId="0" borderId="4" xfId="4" applyFont="1" applyBorder="1" applyAlignment="1">
      <alignment horizontal="left" vertical="top" wrapText="1"/>
    </xf>
    <xf numFmtId="0" fontId="1" fillId="0" borderId="8" xfId="4" applyFont="1" applyBorder="1" applyAlignment="1">
      <alignment horizontal="left" vertical="top" wrapText="1"/>
    </xf>
    <xf numFmtId="2" fontId="6" fillId="0" borderId="1" xfId="4" applyNumberFormat="1" applyFont="1" applyBorder="1" applyAlignment="1" applyProtection="1">
      <alignment horizontal="center" vertical="top" wrapText="1"/>
      <protection locked="0"/>
    </xf>
    <xf numFmtId="0" fontId="1" fillId="0" borderId="12" xfId="4" applyFont="1" applyBorder="1" applyAlignment="1">
      <alignment horizontal="left" vertical="top" wrapText="1"/>
    </xf>
    <xf numFmtId="0" fontId="2" fillId="0" borderId="10" xfId="4" applyFont="1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6" fillId="0" borderId="1" xfId="4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/>
    </xf>
    <xf numFmtId="49" fontId="7" fillId="0" borderId="8" xfId="0" applyNumberFormat="1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</cellXfs>
  <cellStyles count="5">
    <cellStyle name="Normal 2" xfId="1"/>
    <cellStyle name="Normal 3" xfId="2"/>
    <cellStyle name="Normal 4" xfId="3"/>
    <cellStyle name="ปกติ" xfId="0" builtinId="0"/>
    <cellStyle name="ปกติ 2" xfId="4"/>
  </cellStyles>
  <dxfs count="0"/>
  <tableStyles count="0" defaultTableStyle="TableStyleMedium9" defaultPivotStyle="PivotStyleLight16"/>
  <colors>
    <mruColors>
      <color rgb="FF9933FF"/>
      <color rgb="FF00800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v>คะแนน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Sheet2!$B$2:$B$7</c:f>
              <c:strCache>
                <c:ptCount val="6"/>
                <c:pt idx="0">
                  <c:v>หมวด 1 LD</c:v>
                </c:pt>
                <c:pt idx="1">
                  <c:v>หมวด 2 SP</c:v>
                </c:pt>
                <c:pt idx="2">
                  <c:v>หมวด 3 CS</c:v>
                </c:pt>
                <c:pt idx="3">
                  <c:v>หมวด 4 IT</c:v>
                </c:pt>
                <c:pt idx="4">
                  <c:v>หมวด 5 HR</c:v>
                </c:pt>
                <c:pt idx="5">
                  <c:v>หมวด 6 PM</c:v>
                </c:pt>
              </c:strCache>
            </c:strRef>
          </c:cat>
          <c:val>
            <c:numRef>
              <c:f>Sheet2!$C$2:$C$7</c:f>
              <c:numCache>
                <c:formatCode>0.00</c:formatCode>
                <c:ptCount val="6"/>
                <c:pt idx="0">
                  <c:v>4.75</c:v>
                </c:pt>
                <c:pt idx="1">
                  <c:v>4.5</c:v>
                </c:pt>
                <c:pt idx="2">
                  <c:v>4.4583333333333339</c:v>
                </c:pt>
                <c:pt idx="3">
                  <c:v>3.916666666666667</c:v>
                </c:pt>
                <c:pt idx="4">
                  <c:v>4.1041666666666661</c:v>
                </c:pt>
                <c:pt idx="5">
                  <c:v>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FF-41AF-9FF4-40F1877F4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825399440"/>
        <c:axId val="-825374960"/>
        <c:axId val="0"/>
      </c:bar3DChart>
      <c:catAx>
        <c:axId val="-82539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825374960"/>
        <c:crosses val="autoZero"/>
        <c:auto val="1"/>
        <c:lblAlgn val="ctr"/>
        <c:lblOffset val="100"/>
        <c:noMultiLvlLbl val="0"/>
      </c:catAx>
      <c:valAx>
        <c:axId val="-825374960"/>
        <c:scaling>
          <c:orientation val="minMax"/>
          <c:max val="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825399440"/>
        <c:crosses val="autoZero"/>
        <c:crossBetween val="between"/>
        <c:majorUnit val="1"/>
        <c:minorUnit val="0.5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Sheet1!$C$1</c:f>
              <c:strCache>
                <c:ptCount val="1"/>
                <c:pt idx="0">
                  <c:v>คะแนน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Sheet1!$B$2:$B$14</c15:sqref>
                  </c15:fullRef>
                </c:ext>
              </c:extLst>
              <c:f>(Sheet1!$B$2:$B$11,Sheet1!$B$13:$B$14)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1.2</c:v>
                </c:pt>
                <c:pt idx="2">
                  <c:v>2.1</c:v>
                </c:pt>
                <c:pt idx="3">
                  <c:v>2.2000000000000002</c:v>
                </c:pt>
                <c:pt idx="4">
                  <c:v>3.1</c:v>
                </c:pt>
                <c:pt idx="5">
                  <c:v>3.2</c:v>
                </c:pt>
                <c:pt idx="6">
                  <c:v>4.0999999999999996</c:v>
                </c:pt>
                <c:pt idx="7">
                  <c:v>4.2</c:v>
                </c:pt>
                <c:pt idx="8">
                  <c:v>5.0999999999999996</c:v>
                </c:pt>
                <c:pt idx="9">
                  <c:v>5.2</c:v>
                </c:pt>
                <c:pt idx="10">
                  <c:v>6.1</c:v>
                </c:pt>
                <c:pt idx="11">
                  <c:v>6.2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Sheet1!$C$2:$C$14</c15:sqref>
                  </c15:fullRef>
                </c:ext>
              </c:extLst>
              <c:f>(Sheet1!$C$2:$C$11,Sheet1!$C$13:$C$14)</c:f>
              <c:numCache>
                <c:formatCode>0.00</c:formatCode>
                <c:ptCount val="12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5</c:v>
                </c:pt>
                <c:pt idx="4">
                  <c:v>4.25</c:v>
                </c:pt>
                <c:pt idx="5">
                  <c:v>4.666666666666667</c:v>
                </c:pt>
                <c:pt idx="6">
                  <c:v>3.8333333333333335</c:v>
                </c:pt>
                <c:pt idx="7">
                  <c:v>4</c:v>
                </c:pt>
                <c:pt idx="8">
                  <c:v>4.333333333333333</c:v>
                </c:pt>
                <c:pt idx="9">
                  <c:v>3.875</c:v>
                </c:pt>
                <c:pt idx="10">
                  <c:v>4</c:v>
                </c:pt>
                <c:pt idx="11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41-4CBF-A2F6-20FD2C08A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825404336"/>
        <c:axId val="-825403248"/>
        <c:axId val="0"/>
      </c:bar3DChart>
      <c:catAx>
        <c:axId val="-82540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25403248"/>
        <c:crosses val="autoZero"/>
        <c:auto val="1"/>
        <c:lblAlgn val="ctr"/>
        <c:lblOffset val="100"/>
        <c:noMultiLvlLbl val="0"/>
      </c:catAx>
      <c:valAx>
        <c:axId val="-825403248"/>
        <c:scaling>
          <c:orientation val="minMax"/>
          <c:max val="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825404336"/>
        <c:crosses val="autoZero"/>
        <c:crossBetween val="between"/>
        <c:majorUnit val="1"/>
        <c:minorUnit val="0.5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ผลประเมินตนเอง ปี 2566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/>
              <a:sp3d>
                <a:contourClr>
                  <a:srgbClr val="FFFF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37-4BE2-9EEF-0AF908E2054F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37-4BE2-9EEF-0AF908E2054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37-4BE2-9EEF-0AF908E20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537-4BE2-9EEF-0AF908E2054F}"/>
              </c:ext>
            </c:extLst>
          </c:dPt>
          <c:dPt>
            <c:idx val="1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37-4BE2-9EEF-0AF908E205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Graph!$B$48:$B$63</c:f>
              <c:strCache>
                <c:ptCount val="16"/>
                <c:pt idx="0">
                  <c:v>หมวด 1</c:v>
                </c:pt>
                <c:pt idx="3">
                  <c:v>หมวด 2</c:v>
                </c:pt>
                <c:pt idx="6">
                  <c:v>หมวด 3</c:v>
                </c:pt>
                <c:pt idx="9">
                  <c:v>หมวด 4</c:v>
                </c:pt>
                <c:pt idx="12">
                  <c:v>หมวด 5</c:v>
                </c:pt>
                <c:pt idx="15">
                  <c:v>หมวด 6</c:v>
                </c:pt>
              </c:strCache>
            </c:strRef>
          </c:cat>
          <c:val>
            <c:numRef>
              <c:f>Graph!$C$48:$C$63</c:f>
              <c:numCache>
                <c:formatCode>General</c:formatCode>
                <c:ptCount val="16"/>
                <c:pt idx="0">
                  <c:v>4.8099999999999996</c:v>
                </c:pt>
                <c:pt idx="3" formatCode="0.00">
                  <c:v>4.5</c:v>
                </c:pt>
                <c:pt idx="6">
                  <c:v>4.54</c:v>
                </c:pt>
                <c:pt idx="9">
                  <c:v>3.53</c:v>
                </c:pt>
                <c:pt idx="12" formatCode="0.00">
                  <c:v>4.0999999999999996</c:v>
                </c:pt>
                <c:pt idx="15" formatCode="0.00">
                  <c:v>4.4400000000000004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7-4BE2-9EEF-0AF908E20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5394544"/>
        <c:axId val="-825396176"/>
        <c:axId val="0"/>
      </c:bar3DChart>
      <c:catAx>
        <c:axId val="-82539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25396176"/>
        <c:crosses val="autoZero"/>
        <c:auto val="1"/>
        <c:lblAlgn val="ctr"/>
        <c:lblOffset val="100"/>
        <c:noMultiLvlLbl val="0"/>
      </c:catAx>
      <c:valAx>
        <c:axId val="-82539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253945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ผลประเมินตนเอง ปี 2566</a:t>
            </a:r>
            <a:endParaRPr lang="th-TH" sz="1200">
              <a:effectLst/>
            </a:endParaRPr>
          </a:p>
        </c:rich>
      </c:tx>
      <c:layout>
        <c:manualLayout>
          <c:xMode val="edge"/>
          <c:yMode val="edge"/>
          <c:x val="0.332500000000000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35-455F-B149-D9C6D68E003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335-455F-B149-D9C6D68E003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35-455F-B149-D9C6D68E003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335-455F-B149-D9C6D68E003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35-455F-B149-D9C6D68E003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335-455F-B149-D9C6D68E003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35-455F-B149-D9C6D68E003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335-455F-B149-D9C6D68E003F}"/>
              </c:ext>
            </c:extLst>
          </c:dPt>
          <c:dPt>
            <c:idx val="1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35-455F-B149-D9C6D68E003F}"/>
              </c:ext>
            </c:extLst>
          </c:dPt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335-455F-B149-D9C6D68E003F}"/>
              </c:ext>
            </c:extLst>
          </c:dPt>
          <c:dLbls>
            <c:dLbl>
              <c:idx val="0"/>
              <c:layout>
                <c:manualLayout>
                  <c:x val="1.2731334408019993E-17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335-455F-B149-D9C6D68E00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335-455F-B149-D9C6D68E00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Graph!$F$49:$F$60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1.2</c:v>
                </c:pt>
                <c:pt idx="2">
                  <c:v>2.1</c:v>
                </c:pt>
                <c:pt idx="3">
                  <c:v>2.2000000000000002</c:v>
                </c:pt>
                <c:pt idx="4">
                  <c:v>3.1</c:v>
                </c:pt>
                <c:pt idx="5">
                  <c:v>3.2</c:v>
                </c:pt>
                <c:pt idx="6">
                  <c:v>4.0999999999999996</c:v>
                </c:pt>
                <c:pt idx="7">
                  <c:v>4.2</c:v>
                </c:pt>
                <c:pt idx="8">
                  <c:v>5.0999999999999996</c:v>
                </c:pt>
                <c:pt idx="9">
                  <c:v>5.2</c:v>
                </c:pt>
                <c:pt idx="10">
                  <c:v>6.1</c:v>
                </c:pt>
                <c:pt idx="11">
                  <c:v>6.2</c:v>
                </c:pt>
              </c:numCache>
            </c:numRef>
          </c:cat>
          <c:val>
            <c:numRef>
              <c:f>Graph!$G$49:$G$60</c:f>
              <c:numCache>
                <c:formatCode>0.00</c:formatCode>
                <c:ptCount val="12"/>
                <c:pt idx="0">
                  <c:v>5</c:v>
                </c:pt>
                <c:pt idx="1">
                  <c:v>4.63</c:v>
                </c:pt>
                <c:pt idx="2">
                  <c:v>4</c:v>
                </c:pt>
                <c:pt idx="3">
                  <c:v>5</c:v>
                </c:pt>
                <c:pt idx="4" formatCode="General">
                  <c:v>4.25</c:v>
                </c:pt>
                <c:pt idx="5" formatCode="General">
                  <c:v>4.83</c:v>
                </c:pt>
                <c:pt idx="6" formatCode="General">
                  <c:v>3.67</c:v>
                </c:pt>
                <c:pt idx="7" formatCode="General">
                  <c:v>3.4</c:v>
                </c:pt>
                <c:pt idx="8">
                  <c:v>4.33</c:v>
                </c:pt>
                <c:pt idx="9">
                  <c:v>3.88</c:v>
                </c:pt>
                <c:pt idx="10" formatCode="General">
                  <c:v>4.38</c:v>
                </c:pt>
                <c:pt idx="11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35-455F-B149-D9C6D68E0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25402704"/>
        <c:axId val="-825393456"/>
      </c:barChart>
      <c:catAx>
        <c:axId val="-8254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25393456"/>
        <c:crosses val="autoZero"/>
        <c:auto val="1"/>
        <c:lblAlgn val="ctr"/>
        <c:lblOffset val="100"/>
        <c:noMultiLvlLbl val="0"/>
      </c:catAx>
      <c:valAx>
        <c:axId val="-82539345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254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77706</xdr:colOff>
      <xdr:row>0</xdr:row>
      <xdr:rowOff>84934</xdr:rowOff>
    </xdr:from>
    <xdr:to>
      <xdr:col>8</xdr:col>
      <xdr:colOff>11906</xdr:colOff>
      <xdr:row>2</xdr:row>
      <xdr:rowOff>65057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89C7EE03-C237-4543-A5D4-7C49DE8FD3AD}"/>
            </a:ext>
          </a:extLst>
        </xdr:cNvPr>
        <xdr:cNvSpPr txBox="1"/>
      </xdr:nvSpPr>
      <xdr:spPr>
        <a:xfrm>
          <a:off x="5804612" y="84934"/>
          <a:ext cx="1029575" cy="3373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แบบฟอร์ม 2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371409</xdr:colOff>
      <xdr:row>10</xdr:row>
      <xdr:rowOff>83343</xdr:rowOff>
    </xdr:from>
    <xdr:to>
      <xdr:col>15</xdr:col>
      <xdr:colOff>276225</xdr:colOff>
      <xdr:row>11</xdr:row>
      <xdr:rowOff>1678781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7BAD9728-BF94-45FD-BD60-2AED036B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23" r="44737"/>
        <a:stretch>
          <a:fillRect/>
        </a:stretch>
      </xdr:blipFill>
      <xdr:spPr bwMode="auto">
        <a:xfrm>
          <a:off x="12658659" y="5274468"/>
          <a:ext cx="2228916" cy="1890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2</xdr:row>
      <xdr:rowOff>90487</xdr:rowOff>
    </xdr:from>
    <xdr:to>
      <xdr:col>9</xdr:col>
      <xdr:colOff>487362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2</xdr:row>
      <xdr:rowOff>80962</xdr:rowOff>
    </xdr:from>
    <xdr:to>
      <xdr:col>18</xdr:col>
      <xdr:colOff>447675</xdr:colOff>
      <xdr:row>21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485775</xdr:colOff>
      <xdr:row>22</xdr:row>
      <xdr:rowOff>28575</xdr:rowOff>
    </xdr:from>
    <xdr:to>
      <xdr:col>9</xdr:col>
      <xdr:colOff>409575</xdr:colOff>
      <xdr:row>38</xdr:row>
      <xdr:rowOff>152400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xmlns="" id="{8D0D4E14-22CA-0F6D-692B-768D0629C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333375</xdr:colOff>
      <xdr:row>22</xdr:row>
      <xdr:rowOff>85725</xdr:rowOff>
    </xdr:from>
    <xdr:to>
      <xdr:col>18</xdr:col>
      <xdr:colOff>257175</xdr:colOff>
      <xdr:row>39</xdr:row>
      <xdr:rowOff>47625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xmlns="" id="{2D252F1E-7D0B-4174-361F-A4DE09F91F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2:E32"/>
  <sheetViews>
    <sheetView zoomScale="115" zoomScaleNormal="115" zoomScalePageLayoutView="115" workbookViewId="0">
      <selection activeCell="H27" sqref="H27"/>
    </sheetView>
  </sheetViews>
  <sheetFormatPr defaultColWidth="8.7109375" defaultRowHeight="12.75" x14ac:dyDescent="0.2"/>
  <cols>
    <col min="1" max="1" width="3.140625" customWidth="1"/>
    <col min="3" max="3" width="5.140625" style="118" customWidth="1"/>
    <col min="4" max="4" width="90.140625" style="35" customWidth="1"/>
  </cols>
  <sheetData>
    <row r="2" spans="2:4" ht="18" x14ac:dyDescent="0.25">
      <c r="B2" s="228" t="s">
        <v>243</v>
      </c>
      <c r="C2" s="228"/>
      <c r="D2" s="228"/>
    </row>
    <row r="3" spans="2:4" ht="18" x14ac:dyDescent="0.25">
      <c r="B3" s="228"/>
      <c r="C3" s="228"/>
      <c r="D3" s="228"/>
    </row>
    <row r="4" spans="2:4" ht="13.5" thickBot="1" x14ac:dyDescent="0.25"/>
    <row r="5" spans="2:4" ht="21" customHeight="1" thickBot="1" x14ac:dyDescent="0.25">
      <c r="B5" s="36" t="s">
        <v>169</v>
      </c>
      <c r="C5" s="119"/>
      <c r="D5" s="37"/>
    </row>
    <row r="6" spans="2:4" ht="13.5" thickBot="1" x14ac:dyDescent="0.25">
      <c r="B6" s="64" t="s">
        <v>83</v>
      </c>
      <c r="C6" s="120" t="s">
        <v>123</v>
      </c>
      <c r="D6" s="67" t="s">
        <v>147</v>
      </c>
    </row>
    <row r="7" spans="2:4" ht="15" customHeight="1" x14ac:dyDescent="0.2">
      <c r="B7" s="63" t="s">
        <v>84</v>
      </c>
      <c r="C7" s="121" t="s">
        <v>124</v>
      </c>
      <c r="D7" s="68" t="s">
        <v>153</v>
      </c>
    </row>
    <row r="8" spans="2:4" ht="21.75" customHeight="1" thickBot="1" x14ac:dyDescent="0.25">
      <c r="B8" s="63"/>
      <c r="C8" s="121" t="s">
        <v>125</v>
      </c>
      <c r="D8" s="68" t="s">
        <v>148</v>
      </c>
    </row>
    <row r="9" spans="2:4" ht="17.25" customHeight="1" x14ac:dyDescent="0.2">
      <c r="B9" s="65" t="s">
        <v>85</v>
      </c>
      <c r="C9" s="122" t="s">
        <v>124</v>
      </c>
      <c r="D9" s="69" t="s">
        <v>149</v>
      </c>
    </row>
    <row r="10" spans="2:4" ht="17.25" customHeight="1" x14ac:dyDescent="0.2">
      <c r="B10" s="63"/>
      <c r="C10" s="121" t="s">
        <v>125</v>
      </c>
      <c r="D10" s="68" t="s">
        <v>128</v>
      </c>
    </row>
    <row r="11" spans="2:4" ht="13.5" thickBot="1" x14ac:dyDescent="0.25">
      <c r="B11" s="66"/>
      <c r="C11" s="123" t="s">
        <v>126</v>
      </c>
      <c r="D11" s="70" t="s">
        <v>89</v>
      </c>
    </row>
    <row r="12" spans="2:4" ht="16.5" customHeight="1" x14ac:dyDescent="0.2">
      <c r="B12" s="63" t="s">
        <v>86</v>
      </c>
      <c r="C12" s="121" t="s">
        <v>124</v>
      </c>
      <c r="D12" s="68" t="s">
        <v>150</v>
      </c>
    </row>
    <row r="13" spans="2:4" ht="18.75" customHeight="1" x14ac:dyDescent="0.2">
      <c r="B13" s="63"/>
      <c r="C13" s="121" t="s">
        <v>125</v>
      </c>
      <c r="D13" s="68" t="s">
        <v>131</v>
      </c>
    </row>
    <row r="14" spans="2:4" ht="30" customHeight="1" x14ac:dyDescent="0.2">
      <c r="B14" s="63"/>
      <c r="C14" s="121" t="s">
        <v>126</v>
      </c>
      <c r="D14" s="68" t="s">
        <v>129</v>
      </c>
    </row>
    <row r="15" spans="2:4" ht="16.5" customHeight="1" thickBot="1" x14ac:dyDescent="0.25">
      <c r="B15" s="63"/>
      <c r="C15" s="121" t="s">
        <v>127</v>
      </c>
      <c r="D15" s="68" t="s">
        <v>165</v>
      </c>
    </row>
    <row r="16" spans="2:4" ht="18" customHeight="1" x14ac:dyDescent="0.2">
      <c r="B16" s="65" t="s">
        <v>87</v>
      </c>
      <c r="C16" s="122" t="s">
        <v>124</v>
      </c>
      <c r="D16" s="69" t="s">
        <v>151</v>
      </c>
    </row>
    <row r="17" spans="1:5" ht="17.25" customHeight="1" x14ac:dyDescent="0.2">
      <c r="B17" s="63"/>
      <c r="C17" s="121" t="s">
        <v>125</v>
      </c>
      <c r="D17" s="68" t="s">
        <v>130</v>
      </c>
    </row>
    <row r="18" spans="1:5" ht="30.75" customHeight="1" x14ac:dyDescent="0.2">
      <c r="B18" s="63"/>
      <c r="C18" s="121" t="s">
        <v>126</v>
      </c>
      <c r="D18" s="68" t="s">
        <v>166</v>
      </c>
    </row>
    <row r="19" spans="1:5" ht="23.45" customHeight="1" thickBot="1" x14ac:dyDescent="0.25">
      <c r="B19" s="66"/>
      <c r="C19" s="123" t="s">
        <v>127</v>
      </c>
      <c r="D19" s="70" t="s">
        <v>167</v>
      </c>
    </row>
    <row r="20" spans="1:5" ht="17.25" customHeight="1" x14ac:dyDescent="0.2">
      <c r="B20" s="63" t="s">
        <v>88</v>
      </c>
      <c r="C20" s="121" t="s">
        <v>124</v>
      </c>
      <c r="D20" s="68" t="s">
        <v>152</v>
      </c>
    </row>
    <row r="21" spans="1:5" ht="26.25" customHeight="1" x14ac:dyDescent="0.2">
      <c r="B21" s="38"/>
      <c r="C21" s="121" t="s">
        <v>125</v>
      </c>
      <c r="D21" s="68" t="s">
        <v>132</v>
      </c>
    </row>
    <row r="22" spans="1:5" ht="30" customHeight="1" x14ac:dyDescent="0.2">
      <c r="B22" s="38"/>
      <c r="C22" s="121" t="s">
        <v>126</v>
      </c>
      <c r="D22" s="68" t="s">
        <v>133</v>
      </c>
    </row>
    <row r="23" spans="1:5" ht="20.25" customHeight="1" thickBot="1" x14ac:dyDescent="0.25">
      <c r="B23" s="39"/>
      <c r="C23" s="123" t="s">
        <v>127</v>
      </c>
      <c r="D23" s="70" t="s">
        <v>168</v>
      </c>
    </row>
    <row r="25" spans="1:5" ht="140.25" x14ac:dyDescent="0.2">
      <c r="B25" s="131" t="s">
        <v>163</v>
      </c>
      <c r="D25" s="130" t="s">
        <v>164</v>
      </c>
    </row>
    <row r="26" spans="1:5" ht="13.5" thickBot="1" x14ac:dyDescent="0.25"/>
    <row r="27" spans="1:5" ht="21.75" thickBot="1" x14ac:dyDescent="0.25">
      <c r="A27" s="229" t="s">
        <v>247</v>
      </c>
      <c r="B27" s="230"/>
      <c r="C27" s="231"/>
      <c r="D27" s="151" t="s">
        <v>248</v>
      </c>
      <c r="E27" s="151" t="s">
        <v>91</v>
      </c>
    </row>
    <row r="28" spans="1:5" ht="21.75" thickBot="1" x14ac:dyDescent="0.25">
      <c r="A28" s="225" t="s">
        <v>249</v>
      </c>
      <c r="B28" s="226"/>
      <c r="C28" s="227"/>
      <c r="D28" s="152" t="s">
        <v>250</v>
      </c>
      <c r="E28" s="153" t="s">
        <v>251</v>
      </c>
    </row>
    <row r="29" spans="1:5" ht="21.75" thickBot="1" x14ac:dyDescent="0.25">
      <c r="A29" s="225" t="s">
        <v>252</v>
      </c>
      <c r="B29" s="226"/>
      <c r="C29" s="227"/>
      <c r="D29" s="152" t="s">
        <v>253</v>
      </c>
      <c r="E29" s="153" t="s">
        <v>254</v>
      </c>
    </row>
    <row r="30" spans="1:5" ht="21.75" thickBot="1" x14ac:dyDescent="0.25">
      <c r="A30" s="225" t="s">
        <v>255</v>
      </c>
      <c r="B30" s="226"/>
      <c r="C30" s="227"/>
      <c r="D30" s="152" t="s">
        <v>256</v>
      </c>
      <c r="E30" s="153" t="s">
        <v>257</v>
      </c>
    </row>
    <row r="31" spans="1:5" ht="21.75" thickBot="1" x14ac:dyDescent="0.25">
      <c r="A31" s="225"/>
      <c r="B31" s="226"/>
      <c r="C31" s="227"/>
      <c r="D31" s="152" t="s">
        <v>258</v>
      </c>
      <c r="E31" s="153" t="s">
        <v>259</v>
      </c>
    </row>
    <row r="32" spans="1:5" ht="21.75" thickBot="1" x14ac:dyDescent="0.25">
      <c r="A32" s="225" t="s">
        <v>260</v>
      </c>
      <c r="B32" s="226"/>
      <c r="C32" s="227"/>
      <c r="D32" s="152" t="s">
        <v>261</v>
      </c>
      <c r="E32" s="153" t="s">
        <v>262</v>
      </c>
    </row>
  </sheetData>
  <sheetProtection password="DD76" sheet="1" objects="1" scenarios="1"/>
  <mergeCells count="7">
    <mergeCell ref="A32:C32"/>
    <mergeCell ref="A29:C29"/>
    <mergeCell ref="A30:C31"/>
    <mergeCell ref="B3:D3"/>
    <mergeCell ref="B2:D2"/>
    <mergeCell ref="A27:C27"/>
    <mergeCell ref="A28:C28"/>
  </mergeCells>
  <pageMargins left="0.23622047244094491" right="0.23622047244094491" top="0.74803149606299213" bottom="0.74803149606299213" header="0.31496062992125984" footer="0.31496062992125984"/>
  <pageSetup paperSize="9" scale="87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J32"/>
  <sheetViews>
    <sheetView topLeftCell="A28" zoomScaleNormal="100" zoomScaleSheetLayoutView="145" zoomScalePageLayoutView="150" workbookViewId="0">
      <selection activeCell="D16" sqref="D16:I16"/>
    </sheetView>
  </sheetViews>
  <sheetFormatPr defaultColWidth="8.7109375" defaultRowHeight="12.75" x14ac:dyDescent="0.2"/>
  <cols>
    <col min="1" max="1" width="21.140625" style="74" customWidth="1"/>
    <col min="2" max="2" width="4.42578125" style="74" customWidth="1"/>
    <col min="3" max="3" width="55.28515625" style="74" customWidth="1"/>
    <col min="4" max="9" width="4.140625" style="74" customWidth="1"/>
    <col min="10" max="16384" width="8.7109375" style="74"/>
  </cols>
  <sheetData>
    <row r="1" spans="1:9" x14ac:dyDescent="0.2">
      <c r="A1" s="253" t="s">
        <v>21</v>
      </c>
      <c r="B1" s="253"/>
      <c r="C1" s="253"/>
      <c r="D1" s="253"/>
      <c r="E1" s="253"/>
      <c r="F1" s="253"/>
      <c r="G1" s="253"/>
      <c r="H1" s="253"/>
      <c r="I1" s="253"/>
    </row>
    <row r="3" spans="1:9" x14ac:dyDescent="0.2">
      <c r="A3" s="29" t="s">
        <v>29</v>
      </c>
    </row>
    <row r="5" spans="1:9" ht="12.75" customHeight="1" x14ac:dyDescent="0.2">
      <c r="A5" s="271" t="s">
        <v>17</v>
      </c>
      <c r="B5" s="271" t="s">
        <v>18</v>
      </c>
      <c r="C5" s="241" t="s">
        <v>19</v>
      </c>
      <c r="D5" s="240" t="s">
        <v>20</v>
      </c>
      <c r="E5" s="240"/>
      <c r="F5" s="240"/>
      <c r="G5" s="240"/>
      <c r="H5" s="240"/>
      <c r="I5" s="240"/>
    </row>
    <row r="6" spans="1:9" x14ac:dyDescent="0.2">
      <c r="A6" s="271"/>
      <c r="B6" s="271"/>
      <c r="C6" s="241"/>
      <c r="D6" s="71">
        <v>0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</row>
    <row r="7" spans="1:9" ht="15" x14ac:dyDescent="0.2">
      <c r="A7" s="250" t="s">
        <v>31</v>
      </c>
      <c r="B7" s="251"/>
      <c r="C7" s="252"/>
      <c r="D7" s="6"/>
      <c r="E7" s="6"/>
      <c r="F7" s="6"/>
      <c r="G7" s="6"/>
      <c r="H7" s="6"/>
      <c r="I7" s="6"/>
    </row>
    <row r="8" spans="1:9" ht="30" customHeight="1" x14ac:dyDescent="0.2">
      <c r="A8" s="238" t="s">
        <v>226</v>
      </c>
      <c r="B8" s="102" t="s">
        <v>120</v>
      </c>
      <c r="C8" s="116"/>
      <c r="D8" s="2"/>
      <c r="E8" s="2"/>
      <c r="F8" s="2"/>
      <c r="G8" s="2"/>
      <c r="H8" s="2"/>
      <c r="I8" s="2"/>
    </row>
    <row r="9" spans="1:9" ht="141.94999999999999" customHeight="1" x14ac:dyDescent="0.2">
      <c r="A9" s="238"/>
      <c r="B9" s="11">
        <v>1</v>
      </c>
      <c r="C9" s="10" t="s">
        <v>190</v>
      </c>
      <c r="D9" s="2"/>
      <c r="E9" s="2"/>
      <c r="F9" s="2"/>
      <c r="G9" s="46"/>
      <c r="H9" s="46" t="s">
        <v>223</v>
      </c>
      <c r="I9" s="5"/>
    </row>
    <row r="10" spans="1:9" ht="93.75" customHeight="1" x14ac:dyDescent="0.2">
      <c r="A10" s="21"/>
      <c r="B10" s="4">
        <v>2</v>
      </c>
      <c r="C10" s="10" t="s">
        <v>191</v>
      </c>
      <c r="D10" s="6"/>
      <c r="E10" s="5"/>
      <c r="F10" s="2"/>
      <c r="G10" s="76"/>
      <c r="H10" s="5" t="s">
        <v>223</v>
      </c>
      <c r="I10" s="5"/>
    </row>
    <row r="11" spans="1:9" ht="23.45" customHeight="1" x14ac:dyDescent="0.2">
      <c r="A11" s="21"/>
      <c r="B11" s="242" t="s">
        <v>192</v>
      </c>
      <c r="C11" s="243"/>
      <c r="D11" s="6"/>
      <c r="E11" s="6"/>
      <c r="F11" s="6"/>
      <c r="G11" s="6"/>
      <c r="H11" s="6"/>
      <c r="I11" s="6"/>
    </row>
    <row r="12" spans="1:9" ht="148.5" customHeight="1" x14ac:dyDescent="0.2">
      <c r="A12" s="21"/>
      <c r="B12" s="8">
        <v>3</v>
      </c>
      <c r="C12" s="112" t="s">
        <v>232</v>
      </c>
      <c r="D12" s="6"/>
      <c r="E12" s="9"/>
      <c r="F12" s="6"/>
      <c r="G12" s="46"/>
      <c r="H12" s="46" t="s">
        <v>223</v>
      </c>
      <c r="I12" s="9"/>
    </row>
    <row r="13" spans="1:9" ht="140.25" customHeight="1" x14ac:dyDescent="0.2">
      <c r="A13" s="21"/>
      <c r="B13" s="8">
        <v>4</v>
      </c>
      <c r="C13" s="144" t="s">
        <v>237</v>
      </c>
      <c r="D13" s="6"/>
      <c r="E13" s="9"/>
      <c r="F13" s="134"/>
      <c r="G13" s="76"/>
      <c r="H13" s="46"/>
      <c r="I13" s="46" t="s">
        <v>223</v>
      </c>
    </row>
    <row r="14" spans="1:9" ht="18" hidden="1" customHeight="1" x14ac:dyDescent="0.2">
      <c r="A14" s="3"/>
      <c r="B14" s="11"/>
      <c r="C14" s="10"/>
      <c r="D14" s="12">
        <f t="shared" ref="D14:I14" si="0">COUNTIF(D8:D13,"x")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3</v>
      </c>
      <c r="I14" s="13">
        <f t="shared" si="0"/>
        <v>1</v>
      </c>
    </row>
    <row r="15" spans="1:9" ht="18" hidden="1" customHeight="1" x14ac:dyDescent="0.2">
      <c r="A15" s="3"/>
      <c r="B15" s="4"/>
      <c r="C15" s="10"/>
      <c r="D15" s="33">
        <f>D14*0</f>
        <v>0</v>
      </c>
      <c r="E15" s="33">
        <f>E14*1</f>
        <v>0</v>
      </c>
      <c r="F15" s="33">
        <f>F14*2</f>
        <v>0</v>
      </c>
      <c r="G15" s="33">
        <f>G14*3</f>
        <v>0</v>
      </c>
      <c r="H15" s="33">
        <f>H14*4</f>
        <v>12</v>
      </c>
      <c r="I15" s="33">
        <f>I14*5</f>
        <v>5</v>
      </c>
    </row>
    <row r="16" spans="1:9" ht="18" customHeight="1" x14ac:dyDescent="0.2">
      <c r="A16" s="25"/>
      <c r="B16" s="26"/>
      <c r="C16" s="73" t="s">
        <v>22</v>
      </c>
      <c r="D16" s="232">
        <f>(SUM(D15:I15))/(SUM(D14:I14))</f>
        <v>4.25</v>
      </c>
      <c r="E16" s="232"/>
      <c r="F16" s="232"/>
      <c r="G16" s="232"/>
      <c r="H16" s="232"/>
      <c r="I16" s="232"/>
    </row>
    <row r="17" spans="1:10" ht="18" customHeight="1" x14ac:dyDescent="0.2">
      <c r="A17" s="25"/>
      <c r="B17" s="26"/>
      <c r="C17" s="24"/>
      <c r="D17" s="72"/>
      <c r="E17" s="72"/>
      <c r="F17" s="72"/>
      <c r="G17" s="72"/>
      <c r="H17" s="72"/>
      <c r="I17" s="72"/>
    </row>
    <row r="18" spans="1:10" ht="18" customHeight="1" x14ac:dyDescent="0.2">
      <c r="A18" s="241" t="s">
        <v>17</v>
      </c>
      <c r="B18" s="241" t="s">
        <v>18</v>
      </c>
      <c r="C18" s="241" t="s">
        <v>19</v>
      </c>
      <c r="D18" s="240" t="s">
        <v>20</v>
      </c>
      <c r="E18" s="240"/>
      <c r="F18" s="240"/>
      <c r="G18" s="240"/>
      <c r="H18" s="240"/>
      <c r="I18" s="240"/>
    </row>
    <row r="19" spans="1:10" ht="18" customHeight="1" x14ac:dyDescent="0.2">
      <c r="A19" s="241"/>
      <c r="B19" s="241"/>
      <c r="C19" s="241"/>
      <c r="D19" s="71">
        <v>0</v>
      </c>
      <c r="E19" s="71">
        <v>1</v>
      </c>
      <c r="F19" s="71">
        <v>2</v>
      </c>
      <c r="G19" s="71">
        <v>3</v>
      </c>
      <c r="H19" s="71">
        <v>4</v>
      </c>
      <c r="I19" s="71">
        <v>5</v>
      </c>
    </row>
    <row r="20" spans="1:10" ht="21" customHeight="1" x14ac:dyDescent="0.2">
      <c r="A20" s="238" t="s">
        <v>121</v>
      </c>
      <c r="B20" s="111" t="s">
        <v>193</v>
      </c>
      <c r="C20" s="116"/>
      <c r="D20" s="6"/>
      <c r="E20" s="6"/>
      <c r="F20" s="6"/>
      <c r="G20" s="6"/>
      <c r="H20" s="6"/>
      <c r="I20" s="6"/>
    </row>
    <row r="21" spans="1:10" ht="151.5" customHeight="1" x14ac:dyDescent="0.2">
      <c r="A21" s="238"/>
      <c r="B21" s="4">
        <v>5</v>
      </c>
      <c r="C21" s="112" t="s">
        <v>233</v>
      </c>
      <c r="D21" s="6"/>
      <c r="E21" s="9"/>
      <c r="F21" s="6"/>
      <c r="G21" s="135"/>
      <c r="H21" s="46" t="s">
        <v>223</v>
      </c>
      <c r="I21" s="9"/>
    </row>
    <row r="22" spans="1:10" ht="131.44999999999999" customHeight="1" x14ac:dyDescent="0.2">
      <c r="A22" s="21"/>
      <c r="B22" s="30">
        <v>6</v>
      </c>
      <c r="C22" s="112" t="s">
        <v>194</v>
      </c>
      <c r="D22" s="9"/>
      <c r="E22" s="9"/>
      <c r="F22" s="9"/>
      <c r="G22" s="9"/>
      <c r="H22" s="46"/>
      <c r="I22" s="46" t="s">
        <v>223</v>
      </c>
    </row>
    <row r="23" spans="1:10" ht="98.25" customHeight="1" x14ac:dyDescent="0.2">
      <c r="A23" s="21"/>
      <c r="B23" s="4">
        <v>7</v>
      </c>
      <c r="C23" s="103" t="s">
        <v>195</v>
      </c>
      <c r="D23" s="9"/>
      <c r="E23" s="9"/>
      <c r="F23" s="9"/>
      <c r="G23" s="9"/>
      <c r="H23" s="46"/>
      <c r="I23" s="5" t="s">
        <v>223</v>
      </c>
    </row>
    <row r="24" spans="1:10" ht="21.4" customHeight="1" x14ac:dyDescent="0.2">
      <c r="A24" s="21"/>
      <c r="B24" s="281" t="s">
        <v>122</v>
      </c>
      <c r="C24" s="282"/>
      <c r="D24" s="6"/>
      <c r="E24" s="6"/>
      <c r="F24" s="6"/>
      <c r="G24" s="6"/>
      <c r="H24" s="46"/>
      <c r="I24" s="9"/>
    </row>
    <row r="25" spans="1:10" ht="96.75" customHeight="1" x14ac:dyDescent="0.2">
      <c r="A25" s="21"/>
      <c r="B25" s="4">
        <v>8</v>
      </c>
      <c r="C25" s="112" t="s">
        <v>196</v>
      </c>
      <c r="D25" s="9"/>
      <c r="E25" s="9"/>
      <c r="F25" s="9"/>
      <c r="G25" s="5"/>
      <c r="H25" s="5"/>
      <c r="I25" s="5" t="s">
        <v>223</v>
      </c>
      <c r="J25" s="74" t="s">
        <v>265</v>
      </c>
    </row>
    <row r="26" spans="1:10" ht="116.25" customHeight="1" x14ac:dyDescent="0.2">
      <c r="A26" s="21"/>
      <c r="B26" s="11">
        <v>9</v>
      </c>
      <c r="C26" s="112" t="s">
        <v>236</v>
      </c>
      <c r="D26" s="98"/>
      <c r="E26" s="46"/>
      <c r="F26" s="154"/>
      <c r="G26" s="5"/>
      <c r="H26" s="5" t="s">
        <v>223</v>
      </c>
      <c r="I26" s="98"/>
    </row>
    <row r="27" spans="1:10" ht="27.75" customHeight="1" x14ac:dyDescent="0.2">
      <c r="A27" s="21"/>
      <c r="B27" s="242" t="s">
        <v>197</v>
      </c>
      <c r="C27" s="283"/>
      <c r="D27" s="5"/>
      <c r="E27" s="5"/>
      <c r="F27" s="5"/>
      <c r="G27" s="5"/>
      <c r="H27" s="76"/>
      <c r="I27" s="5"/>
    </row>
    <row r="28" spans="1:10" ht="121.5" customHeight="1" x14ac:dyDescent="0.2">
      <c r="A28" s="6"/>
      <c r="B28" s="4">
        <v>10</v>
      </c>
      <c r="C28" s="112" t="s">
        <v>234</v>
      </c>
      <c r="D28" s="9"/>
      <c r="E28" s="9"/>
      <c r="G28" s="5"/>
      <c r="H28" s="46"/>
      <c r="I28" s="5" t="s">
        <v>223</v>
      </c>
    </row>
    <row r="29" spans="1:10" ht="20.25" hidden="1" customHeight="1" x14ac:dyDescent="0.2">
      <c r="A29" s="3"/>
      <c r="B29" s="11"/>
      <c r="C29" s="10"/>
      <c r="D29" s="12">
        <f t="shared" ref="D29:I29" si="1">COUNTIF(D20:D28,"x")</f>
        <v>0</v>
      </c>
      <c r="E29" s="12">
        <f t="shared" si="1"/>
        <v>0</v>
      </c>
      <c r="F29" s="12">
        <f t="shared" si="1"/>
        <v>0</v>
      </c>
      <c r="G29" s="12">
        <f t="shared" si="1"/>
        <v>0</v>
      </c>
      <c r="H29" s="12">
        <f t="shared" si="1"/>
        <v>2</v>
      </c>
      <c r="I29" s="13">
        <f t="shared" si="1"/>
        <v>4</v>
      </c>
    </row>
    <row r="30" spans="1:10" ht="21.75" hidden="1" customHeight="1" x14ac:dyDescent="0.2">
      <c r="A30" s="3"/>
      <c r="B30" s="4"/>
      <c r="C30" s="10"/>
      <c r="D30" s="33">
        <f>D29*0</f>
        <v>0</v>
      </c>
      <c r="E30" s="33">
        <f>E29*1</f>
        <v>0</v>
      </c>
      <c r="F30" s="33">
        <f>F29*2</f>
        <v>0</v>
      </c>
      <c r="G30" s="33">
        <f>G29*3</f>
        <v>0</v>
      </c>
      <c r="H30" s="33">
        <f>H29*4</f>
        <v>8</v>
      </c>
      <c r="I30" s="33">
        <f>I29*5</f>
        <v>20</v>
      </c>
    </row>
    <row r="31" spans="1:10" ht="15" x14ac:dyDescent="0.2">
      <c r="A31" s="25"/>
      <c r="B31" s="26"/>
      <c r="C31" s="73" t="s">
        <v>22</v>
      </c>
      <c r="D31" s="232">
        <f>(SUM(D30:I30))/(SUM(D29:I29))</f>
        <v>4.666666666666667</v>
      </c>
      <c r="E31" s="232"/>
      <c r="F31" s="232"/>
      <c r="G31" s="232"/>
      <c r="H31" s="232"/>
      <c r="I31" s="232"/>
    </row>
    <row r="32" spans="1:10" ht="15" x14ac:dyDescent="0.2">
      <c r="A32" s="25"/>
      <c r="B32" s="26"/>
      <c r="C32" s="40" t="s">
        <v>25</v>
      </c>
      <c r="D32" s="232">
        <f>AVERAGE(D16,D31)</f>
        <v>4.4583333333333339</v>
      </c>
      <c r="E32" s="247"/>
      <c r="F32" s="247"/>
      <c r="G32" s="247"/>
      <c r="H32" s="247"/>
      <c r="I32" s="247"/>
    </row>
  </sheetData>
  <sheetProtection password="DD76" sheet="1" objects="1" scenarios="1"/>
  <mergeCells count="18">
    <mergeCell ref="B24:C24"/>
    <mergeCell ref="D32:I32"/>
    <mergeCell ref="D31:I31"/>
    <mergeCell ref="A20:A21"/>
    <mergeCell ref="B27:C27"/>
    <mergeCell ref="A1:I1"/>
    <mergeCell ref="A5:A6"/>
    <mergeCell ref="B5:B6"/>
    <mergeCell ref="C5:C6"/>
    <mergeCell ref="D5:I5"/>
    <mergeCell ref="A7:C7"/>
    <mergeCell ref="D16:I16"/>
    <mergeCell ref="A18:A19"/>
    <mergeCell ref="B18:B19"/>
    <mergeCell ref="C18:C19"/>
    <mergeCell ref="D18:I18"/>
    <mergeCell ref="B11:C11"/>
    <mergeCell ref="A8:A9"/>
  </mergeCells>
  <phoneticPr fontId="4" type="noConversion"/>
  <printOptions horizontalCentered="1" verticalCentered="1"/>
  <pageMargins left="0.59055118110236204" right="0.25" top="0.43307086614173201" bottom="0.35433070866141703" header="0.31496062992126" footer="0.23622047244094499"/>
  <pageSetup scale="85" orientation="portrait" r:id="rId1"/>
  <headerFooter alignWithMargins="0"/>
  <rowBreaks count="1" manualBreakCount="1">
    <brk id="1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I33"/>
  <sheetViews>
    <sheetView view="pageBreakPreview" zoomScaleSheetLayoutView="100" workbookViewId="0">
      <selection activeCell="D16" sqref="D16"/>
    </sheetView>
  </sheetViews>
  <sheetFormatPr defaultColWidth="8.7109375" defaultRowHeight="12.75" x14ac:dyDescent="0.2"/>
  <cols>
    <col min="1" max="1" width="20.140625" style="74" customWidth="1"/>
    <col min="2" max="2" width="4.42578125" style="74" customWidth="1"/>
    <col min="3" max="3" width="57.42578125" style="74" customWidth="1"/>
    <col min="4" max="7" width="4.140625" style="74" customWidth="1"/>
    <col min="8" max="9" width="4.140625" style="142" customWidth="1"/>
    <col min="10" max="16384" width="8.7109375" style="74"/>
  </cols>
  <sheetData>
    <row r="1" spans="1:9" x14ac:dyDescent="0.2">
      <c r="A1" s="253" t="s">
        <v>21</v>
      </c>
      <c r="B1" s="253"/>
      <c r="C1" s="253"/>
      <c r="D1" s="253"/>
      <c r="E1" s="253"/>
      <c r="F1" s="253"/>
      <c r="G1" s="253"/>
      <c r="H1" s="253"/>
      <c r="I1" s="253"/>
    </row>
    <row r="3" spans="1:9" x14ac:dyDescent="0.2">
      <c r="A3" s="29" t="s">
        <v>29</v>
      </c>
    </row>
    <row r="5" spans="1:9" x14ac:dyDescent="0.2">
      <c r="A5" s="271" t="s">
        <v>17</v>
      </c>
      <c r="B5" s="271" t="s">
        <v>18</v>
      </c>
      <c r="C5" s="271" t="s">
        <v>19</v>
      </c>
      <c r="D5" s="272" t="s">
        <v>20</v>
      </c>
      <c r="E5" s="272"/>
      <c r="F5" s="272"/>
      <c r="G5" s="272"/>
      <c r="H5" s="272"/>
      <c r="I5" s="272"/>
    </row>
    <row r="6" spans="1:9" x14ac:dyDescent="0.2">
      <c r="A6" s="271"/>
      <c r="B6" s="271"/>
      <c r="C6" s="271"/>
      <c r="D6" s="73">
        <v>0</v>
      </c>
      <c r="E6" s="73">
        <v>1</v>
      </c>
      <c r="F6" s="73">
        <v>2</v>
      </c>
      <c r="G6" s="73">
        <v>3</v>
      </c>
      <c r="H6" s="73">
        <v>4</v>
      </c>
      <c r="I6" s="73">
        <v>5</v>
      </c>
    </row>
    <row r="7" spans="1:9" ht="15" customHeight="1" x14ac:dyDescent="0.2">
      <c r="A7" s="250" t="s">
        <v>113</v>
      </c>
      <c r="B7" s="251"/>
      <c r="C7" s="252"/>
      <c r="D7" s="6"/>
      <c r="E7" s="6"/>
      <c r="F7" s="6"/>
      <c r="G7" s="6"/>
      <c r="H7" s="9"/>
      <c r="I7" s="9"/>
    </row>
    <row r="8" spans="1:9" ht="16.350000000000001" customHeight="1" x14ac:dyDescent="0.2">
      <c r="A8" s="238" t="s">
        <v>228</v>
      </c>
      <c r="B8" s="111" t="s">
        <v>4</v>
      </c>
      <c r="C8" s="20"/>
      <c r="D8" s="2"/>
      <c r="E8" s="2"/>
      <c r="F8" s="2"/>
      <c r="G8" s="2"/>
      <c r="H8" s="5"/>
      <c r="I8" s="5"/>
    </row>
    <row r="9" spans="1:9" ht="156" customHeight="1" x14ac:dyDescent="0.2">
      <c r="A9" s="273"/>
      <c r="B9" s="11">
        <v>1</v>
      </c>
      <c r="C9" s="113" t="s">
        <v>141</v>
      </c>
      <c r="D9" s="5"/>
      <c r="E9" s="5"/>
      <c r="F9" s="5"/>
      <c r="G9" s="5"/>
      <c r="H9" s="46" t="s">
        <v>223</v>
      </c>
      <c r="I9" s="5"/>
    </row>
    <row r="10" spans="1:9" ht="70.5" customHeight="1" x14ac:dyDescent="0.2">
      <c r="A10" s="21"/>
      <c r="B10" s="117">
        <v>2</v>
      </c>
      <c r="C10" s="47" t="s">
        <v>198</v>
      </c>
      <c r="D10" s="5"/>
      <c r="E10" s="5"/>
      <c r="F10" s="5"/>
      <c r="G10" s="5"/>
      <c r="H10" s="46" t="s">
        <v>223</v>
      </c>
      <c r="I10" s="5"/>
    </row>
    <row r="11" spans="1:9" ht="64.5" customHeight="1" x14ac:dyDescent="0.2">
      <c r="A11" s="21"/>
      <c r="B11" s="4">
        <v>3</v>
      </c>
      <c r="C11" s="139" t="s">
        <v>199</v>
      </c>
      <c r="D11" s="5"/>
      <c r="E11" s="5"/>
      <c r="F11" s="5"/>
      <c r="G11" s="5"/>
      <c r="H11" s="5" t="s">
        <v>223</v>
      </c>
      <c r="I11" s="46"/>
    </row>
    <row r="12" spans="1:9" ht="15.2" customHeight="1" x14ac:dyDescent="0.2">
      <c r="A12" s="21"/>
      <c r="B12" s="242" t="s">
        <v>114</v>
      </c>
      <c r="C12" s="243"/>
      <c r="D12" s="2"/>
      <c r="E12" s="2"/>
      <c r="F12" s="2"/>
      <c r="G12" s="2"/>
      <c r="H12" s="5"/>
      <c r="I12" s="5"/>
    </row>
    <row r="13" spans="1:9" ht="219.75" customHeight="1" x14ac:dyDescent="0.2">
      <c r="A13" s="6"/>
      <c r="B13" s="4">
        <v>4</v>
      </c>
      <c r="C13" s="96" t="s">
        <v>142</v>
      </c>
      <c r="D13" s="5"/>
      <c r="E13" s="5"/>
      <c r="F13" s="5"/>
      <c r="G13" s="5"/>
      <c r="H13" s="5" t="s">
        <v>223</v>
      </c>
      <c r="I13" s="46"/>
    </row>
    <row r="14" spans="1:9" ht="21" customHeight="1" x14ac:dyDescent="0.2">
      <c r="A14" s="21"/>
      <c r="B14" s="274" t="s">
        <v>115</v>
      </c>
      <c r="C14" s="275"/>
      <c r="D14" s="6"/>
      <c r="E14" s="6"/>
      <c r="F14" s="6"/>
      <c r="G14" s="6"/>
      <c r="H14" s="9"/>
      <c r="I14" s="9"/>
    </row>
    <row r="15" spans="1:9" ht="118.5" customHeight="1" x14ac:dyDescent="0.2">
      <c r="A15" s="21"/>
      <c r="B15" s="4">
        <v>5</v>
      </c>
      <c r="C15" s="113" t="s">
        <v>143</v>
      </c>
      <c r="D15" s="5"/>
      <c r="E15" s="5"/>
      <c r="F15" s="5"/>
      <c r="H15" s="5" t="s">
        <v>223</v>
      </c>
      <c r="I15" s="5"/>
    </row>
    <row r="16" spans="1:9" ht="149.44999999999999" customHeight="1" x14ac:dyDescent="0.2">
      <c r="A16" s="21"/>
      <c r="B16" s="4">
        <v>6</v>
      </c>
      <c r="C16" s="276" t="s">
        <v>144</v>
      </c>
      <c r="D16" s="5"/>
      <c r="E16" s="5"/>
      <c r="F16" s="5"/>
      <c r="G16" s="150" t="s">
        <v>223</v>
      </c>
      <c r="H16" s="5"/>
      <c r="I16" s="5"/>
    </row>
    <row r="17" spans="1:9" ht="15" hidden="1" customHeight="1" x14ac:dyDescent="0.2">
      <c r="A17" s="3"/>
      <c r="B17" s="11"/>
      <c r="C17" s="273"/>
      <c r="D17" s="12">
        <f t="shared" ref="D17:I17" si="0">COUNTIF(D8:D16,"x")</f>
        <v>0</v>
      </c>
      <c r="E17" s="12">
        <f t="shared" si="0"/>
        <v>0</v>
      </c>
      <c r="F17" s="12">
        <f t="shared" si="0"/>
        <v>0</v>
      </c>
      <c r="G17" s="12">
        <f t="shared" si="0"/>
        <v>1</v>
      </c>
      <c r="H17" s="12">
        <f t="shared" si="0"/>
        <v>5</v>
      </c>
      <c r="I17" s="13">
        <f t="shared" si="0"/>
        <v>0</v>
      </c>
    </row>
    <row r="18" spans="1:9" ht="15" hidden="1" x14ac:dyDescent="0.2">
      <c r="A18" s="3"/>
      <c r="B18" s="4"/>
      <c r="C18" s="10"/>
      <c r="D18" s="33">
        <f>D17*0</f>
        <v>0</v>
      </c>
      <c r="E18" s="33">
        <f>E17*1</f>
        <v>0</v>
      </c>
      <c r="F18" s="33">
        <f>F17*2</f>
        <v>0</v>
      </c>
      <c r="G18" s="33">
        <f>G17*3</f>
        <v>3</v>
      </c>
      <c r="H18" s="33">
        <f>H17*4</f>
        <v>20</v>
      </c>
      <c r="I18" s="33">
        <f>I17*5</f>
        <v>0</v>
      </c>
    </row>
    <row r="19" spans="1:9" ht="15" x14ac:dyDescent="0.2">
      <c r="A19" s="19"/>
      <c r="B19" s="26"/>
      <c r="C19" s="73" t="s">
        <v>22</v>
      </c>
      <c r="D19" s="232">
        <f>(SUM(D18:I18))/(SUM(D17:I17))</f>
        <v>3.8333333333333335</v>
      </c>
      <c r="E19" s="232"/>
      <c r="F19" s="232"/>
      <c r="G19" s="232"/>
      <c r="H19" s="232"/>
      <c r="I19" s="232"/>
    </row>
    <row r="21" spans="1:9" x14ac:dyDescent="0.2">
      <c r="A21" s="241" t="s">
        <v>17</v>
      </c>
      <c r="B21" s="241" t="s">
        <v>18</v>
      </c>
      <c r="C21" s="241" t="s">
        <v>19</v>
      </c>
      <c r="D21" s="240" t="s">
        <v>20</v>
      </c>
      <c r="E21" s="240"/>
      <c r="F21" s="240"/>
      <c r="G21" s="240"/>
      <c r="H21" s="240"/>
      <c r="I21" s="240"/>
    </row>
    <row r="22" spans="1:9" x14ac:dyDescent="0.2">
      <c r="A22" s="241"/>
      <c r="B22" s="241"/>
      <c r="C22" s="241"/>
      <c r="D22" s="71">
        <v>0</v>
      </c>
      <c r="E22" s="71">
        <v>1</v>
      </c>
      <c r="F22" s="71">
        <v>2</v>
      </c>
      <c r="G22" s="71">
        <v>3</v>
      </c>
      <c r="H22" s="71">
        <v>4</v>
      </c>
      <c r="I22" s="71">
        <v>5</v>
      </c>
    </row>
    <row r="23" spans="1:9" ht="16.350000000000001" customHeight="1" x14ac:dyDescent="0.2">
      <c r="A23" s="238" t="s">
        <v>227</v>
      </c>
      <c r="B23" s="78" t="s">
        <v>200</v>
      </c>
      <c r="C23" s="92"/>
      <c r="D23" s="2"/>
      <c r="E23" s="2"/>
      <c r="F23" s="2"/>
      <c r="G23" s="2"/>
      <c r="H23" s="5"/>
      <c r="I23" s="5"/>
    </row>
    <row r="24" spans="1:9" ht="78" customHeight="1" x14ac:dyDescent="0.2">
      <c r="A24" s="254"/>
      <c r="B24" s="4">
        <v>7</v>
      </c>
      <c r="C24" s="96" t="s">
        <v>201</v>
      </c>
      <c r="D24" s="5"/>
      <c r="E24" s="5"/>
      <c r="F24" s="5"/>
      <c r="G24" s="133"/>
      <c r="H24" s="5" t="s">
        <v>223</v>
      </c>
      <c r="I24" s="5"/>
    </row>
    <row r="25" spans="1:9" ht="91.7" customHeight="1" x14ac:dyDescent="0.2">
      <c r="A25" s="27"/>
      <c r="B25" s="4">
        <v>8</v>
      </c>
      <c r="C25" s="136" t="s">
        <v>202</v>
      </c>
      <c r="D25" s="5"/>
      <c r="E25" s="5"/>
      <c r="F25" s="5"/>
      <c r="G25" s="5"/>
      <c r="H25" s="5" t="s">
        <v>223</v>
      </c>
      <c r="I25" s="5"/>
    </row>
    <row r="26" spans="1:9" ht="15" x14ac:dyDescent="0.2">
      <c r="A26" s="28"/>
      <c r="B26" s="78" t="s">
        <v>203</v>
      </c>
      <c r="C26" s="31"/>
      <c r="D26" s="2"/>
      <c r="E26" s="2"/>
      <c r="F26" s="2"/>
      <c r="G26" s="2"/>
      <c r="H26" s="5"/>
      <c r="I26" s="5"/>
    </row>
    <row r="27" spans="1:9" ht="132.75" customHeight="1" x14ac:dyDescent="0.2">
      <c r="A27" s="28"/>
      <c r="B27" s="4">
        <v>9</v>
      </c>
      <c r="C27" s="95" t="s">
        <v>204</v>
      </c>
      <c r="D27" s="5"/>
      <c r="E27" s="5"/>
      <c r="F27" s="5"/>
      <c r="G27" s="5"/>
      <c r="H27" s="5" t="s">
        <v>223</v>
      </c>
      <c r="I27" s="133"/>
    </row>
    <row r="28" spans="1:9" ht="72.75" customHeight="1" x14ac:dyDescent="0.2">
      <c r="A28" s="28"/>
      <c r="B28" s="4">
        <v>10</v>
      </c>
      <c r="C28" s="95" t="s">
        <v>205</v>
      </c>
      <c r="D28" s="5"/>
      <c r="E28" s="5"/>
      <c r="F28" s="5"/>
      <c r="G28" s="5"/>
      <c r="H28" s="5" t="s">
        <v>223</v>
      </c>
      <c r="I28" s="5"/>
    </row>
    <row r="29" spans="1:9" ht="55.7" customHeight="1" x14ac:dyDescent="0.2">
      <c r="A29" s="28"/>
      <c r="B29" s="4">
        <v>11</v>
      </c>
      <c r="C29" s="95" t="s">
        <v>206</v>
      </c>
      <c r="D29" s="5"/>
      <c r="E29" s="5"/>
      <c r="F29" s="5"/>
      <c r="G29" s="5"/>
      <c r="H29" s="5" t="s">
        <v>223</v>
      </c>
      <c r="I29" s="5"/>
    </row>
    <row r="30" spans="1:9" ht="15" hidden="1" x14ac:dyDescent="0.2">
      <c r="A30" s="3"/>
      <c r="B30" s="11"/>
      <c r="C30" s="3"/>
      <c r="D30" s="12">
        <f t="shared" ref="D30:I30" si="1">COUNTIF(D23:D29,"x")</f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5</v>
      </c>
      <c r="I30" s="13">
        <f t="shared" si="1"/>
        <v>0</v>
      </c>
    </row>
    <row r="31" spans="1:9" ht="15" hidden="1" x14ac:dyDescent="0.2">
      <c r="A31" s="3"/>
      <c r="B31" s="4"/>
      <c r="C31" s="10"/>
      <c r="D31" s="33">
        <f>D30*0</f>
        <v>0</v>
      </c>
      <c r="E31" s="33">
        <f>E30*1</f>
        <v>0</v>
      </c>
      <c r="F31" s="33">
        <f>F30*2</f>
        <v>0</v>
      </c>
      <c r="G31" s="33">
        <f>G30*3</f>
        <v>0</v>
      </c>
      <c r="H31" s="33">
        <f>H30*4</f>
        <v>20</v>
      </c>
      <c r="I31" s="33">
        <f>I30*5</f>
        <v>0</v>
      </c>
    </row>
    <row r="32" spans="1:9" ht="15" x14ac:dyDescent="0.2">
      <c r="A32" s="25"/>
      <c r="B32" s="26"/>
      <c r="C32" s="73" t="s">
        <v>22</v>
      </c>
      <c r="D32" s="232">
        <f>(SUM(D31:I31))/(SUM(D30:I30))</f>
        <v>4</v>
      </c>
      <c r="E32" s="232"/>
      <c r="F32" s="232"/>
      <c r="G32" s="232"/>
      <c r="H32" s="232"/>
      <c r="I32" s="232"/>
    </row>
    <row r="33" spans="1:9" ht="15" x14ac:dyDescent="0.2">
      <c r="A33" s="25"/>
      <c r="B33" s="26"/>
      <c r="C33" s="40" t="s">
        <v>26</v>
      </c>
      <c r="D33" s="232">
        <f>AVERAGE(D19,D32)</f>
        <v>3.916666666666667</v>
      </c>
      <c r="E33" s="247"/>
      <c r="F33" s="247"/>
      <c r="G33" s="247"/>
      <c r="H33" s="247"/>
      <c r="I33" s="247"/>
    </row>
  </sheetData>
  <sheetProtection password="DD76" sheet="1" objects="1" scenarios="1"/>
  <mergeCells count="18">
    <mergeCell ref="A1:I1"/>
    <mergeCell ref="D33:I33"/>
    <mergeCell ref="A5:A6"/>
    <mergeCell ref="B5:B6"/>
    <mergeCell ref="C5:C6"/>
    <mergeCell ref="D5:I5"/>
    <mergeCell ref="A7:C7"/>
    <mergeCell ref="D32:I32"/>
    <mergeCell ref="D19:I19"/>
    <mergeCell ref="A21:A22"/>
    <mergeCell ref="B21:B22"/>
    <mergeCell ref="C21:C22"/>
    <mergeCell ref="D21:I21"/>
    <mergeCell ref="A23:A24"/>
    <mergeCell ref="A8:A9"/>
    <mergeCell ref="B12:C12"/>
    <mergeCell ref="B14:C14"/>
    <mergeCell ref="C16:C17"/>
  </mergeCells>
  <phoneticPr fontId="4" type="noConversion"/>
  <printOptions horizontalCentered="1" verticalCentered="1"/>
  <pageMargins left="0.59055118110236204" right="0.25" top="0.54" bottom="0.17" header="0.17" footer="0.17"/>
  <pageSetup scale="85" orientation="portrait" r:id="rId1"/>
  <headerFooter alignWithMargins="0"/>
  <rowBreaks count="1" manualBreakCount="1">
    <brk id="1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I35"/>
  <sheetViews>
    <sheetView topLeftCell="A21" zoomScaleNormal="100" zoomScaleSheetLayoutView="130" zoomScalePageLayoutView="115" workbookViewId="0">
      <selection activeCell="D16" sqref="D16"/>
    </sheetView>
  </sheetViews>
  <sheetFormatPr defaultColWidth="8.7109375" defaultRowHeight="12.75" x14ac:dyDescent="0.2"/>
  <cols>
    <col min="1" max="1" width="21.7109375" style="74" customWidth="1"/>
    <col min="2" max="2" width="4.42578125" style="74" customWidth="1"/>
    <col min="3" max="3" width="60.42578125" style="74" customWidth="1"/>
    <col min="4" max="7" width="4.140625" style="74" customWidth="1"/>
    <col min="8" max="9" width="4.140625" style="142" customWidth="1"/>
    <col min="10" max="16384" width="8.7109375" style="74"/>
  </cols>
  <sheetData>
    <row r="1" spans="1:9" x14ac:dyDescent="0.2">
      <c r="A1" s="253" t="s">
        <v>21</v>
      </c>
      <c r="B1" s="253"/>
      <c r="C1" s="253"/>
      <c r="D1" s="253"/>
      <c r="E1" s="253"/>
      <c r="F1" s="253"/>
      <c r="G1" s="253"/>
      <c r="H1" s="253"/>
      <c r="I1" s="253"/>
    </row>
    <row r="3" spans="1:9" x14ac:dyDescent="0.2">
      <c r="A3" s="29" t="s">
        <v>29</v>
      </c>
    </row>
    <row r="5" spans="1:9" x14ac:dyDescent="0.2">
      <c r="A5" s="241" t="s">
        <v>17</v>
      </c>
      <c r="B5" s="241" t="s">
        <v>18</v>
      </c>
      <c r="C5" s="241" t="s">
        <v>19</v>
      </c>
      <c r="D5" s="240" t="s">
        <v>20</v>
      </c>
      <c r="E5" s="240"/>
      <c r="F5" s="240"/>
      <c r="G5" s="240"/>
      <c r="H5" s="240"/>
      <c r="I5" s="240"/>
    </row>
    <row r="6" spans="1:9" x14ac:dyDescent="0.2">
      <c r="A6" s="241"/>
      <c r="B6" s="241"/>
      <c r="C6" s="241"/>
      <c r="D6" s="71">
        <v>0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</row>
    <row r="7" spans="1:9" ht="17.649999999999999" customHeight="1" x14ac:dyDescent="0.2">
      <c r="A7" s="50" t="s">
        <v>108</v>
      </c>
      <c r="D7" s="2"/>
      <c r="E7" s="2"/>
      <c r="F7" s="2"/>
      <c r="G7" s="2"/>
      <c r="H7" s="5"/>
      <c r="I7" s="5"/>
    </row>
    <row r="8" spans="1:9" ht="24" customHeight="1" x14ac:dyDescent="0.2">
      <c r="A8" s="238" t="s">
        <v>229</v>
      </c>
      <c r="B8" s="49" t="s">
        <v>238</v>
      </c>
      <c r="C8" s="31"/>
      <c r="D8" s="2"/>
      <c r="E8" s="2"/>
      <c r="F8" s="2"/>
      <c r="G8" s="2"/>
      <c r="H8" s="5"/>
      <c r="I8" s="5"/>
    </row>
    <row r="9" spans="1:9" ht="69" customHeight="1" x14ac:dyDescent="0.2">
      <c r="A9" s="238"/>
      <c r="B9" s="4">
        <v>1</v>
      </c>
      <c r="C9" s="47" t="s">
        <v>154</v>
      </c>
      <c r="D9" s="5"/>
      <c r="E9" s="5"/>
      <c r="F9" s="5"/>
      <c r="G9" s="5"/>
      <c r="H9" s="5" t="s">
        <v>223</v>
      </c>
      <c r="I9" s="5"/>
    </row>
    <row r="10" spans="1:9" ht="105" customHeight="1" x14ac:dyDescent="0.2">
      <c r="A10" s="21"/>
      <c r="B10" s="4">
        <v>2</v>
      </c>
      <c r="C10" s="125" t="s">
        <v>207</v>
      </c>
      <c r="D10" s="5"/>
      <c r="E10" s="5"/>
      <c r="F10" s="5"/>
      <c r="G10" s="5"/>
      <c r="H10" s="5" t="s">
        <v>223</v>
      </c>
      <c r="I10" s="5"/>
    </row>
    <row r="11" spans="1:9" ht="111" customHeight="1" x14ac:dyDescent="0.2">
      <c r="A11" s="21"/>
      <c r="B11" s="4">
        <v>3</v>
      </c>
      <c r="C11" s="125" t="s">
        <v>155</v>
      </c>
      <c r="D11" s="5"/>
      <c r="E11" s="5"/>
      <c r="F11" s="133"/>
      <c r="G11" s="5"/>
      <c r="H11" s="5" t="s">
        <v>223</v>
      </c>
      <c r="I11" s="5"/>
    </row>
    <row r="12" spans="1:9" ht="150" customHeight="1" x14ac:dyDescent="0.2">
      <c r="A12" s="21"/>
      <c r="B12" s="4">
        <v>4</v>
      </c>
      <c r="C12" s="125" t="s">
        <v>208</v>
      </c>
      <c r="D12" s="5"/>
      <c r="E12" s="5"/>
      <c r="F12" s="5"/>
      <c r="G12" s="5"/>
      <c r="H12" s="5" t="s">
        <v>223</v>
      </c>
      <c r="I12" s="5"/>
    </row>
    <row r="13" spans="1:9" ht="15.2" customHeight="1" x14ac:dyDescent="0.2">
      <c r="A13" s="21"/>
      <c r="B13" s="111" t="s">
        <v>109</v>
      </c>
      <c r="C13" s="92"/>
      <c r="D13" s="2"/>
      <c r="E13" s="2"/>
      <c r="F13" s="2"/>
      <c r="G13" s="2"/>
      <c r="H13" s="5"/>
      <c r="I13" s="5"/>
    </row>
    <row r="14" spans="1:9" ht="79.5" customHeight="1" x14ac:dyDescent="0.2">
      <c r="A14" s="30"/>
      <c r="B14" s="11">
        <v>5</v>
      </c>
      <c r="C14" s="126" t="s">
        <v>156</v>
      </c>
      <c r="D14" s="5"/>
      <c r="E14" s="5"/>
      <c r="F14" s="5"/>
      <c r="G14" s="133"/>
      <c r="H14" s="5"/>
      <c r="I14" s="5" t="s">
        <v>223</v>
      </c>
    </row>
    <row r="15" spans="1:9" ht="85.5" customHeight="1" x14ac:dyDescent="0.2">
      <c r="A15" s="6"/>
      <c r="B15" s="51" t="s">
        <v>7</v>
      </c>
      <c r="C15" s="126" t="s">
        <v>157</v>
      </c>
      <c r="D15" s="5"/>
      <c r="E15" s="5"/>
      <c r="F15" s="5"/>
      <c r="G15" s="5"/>
      <c r="H15" s="5"/>
      <c r="I15" s="5" t="s">
        <v>223</v>
      </c>
    </row>
    <row r="16" spans="1:9" ht="21" hidden="1" customHeight="1" x14ac:dyDescent="0.2">
      <c r="A16" s="3"/>
      <c r="B16" s="11"/>
      <c r="C16" s="10"/>
      <c r="D16" s="12">
        <f t="shared" ref="D16:I16" si="0">COUNTIF(D8:D15,"x")</f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>
        <f t="shared" si="0"/>
        <v>4</v>
      </c>
      <c r="I16" s="13">
        <f t="shared" si="0"/>
        <v>2</v>
      </c>
    </row>
    <row r="17" spans="1:9" ht="17.25" hidden="1" customHeight="1" x14ac:dyDescent="0.2">
      <c r="A17" s="3"/>
      <c r="B17" s="4"/>
      <c r="C17" s="10"/>
      <c r="D17" s="33">
        <f>D16*0</f>
        <v>0</v>
      </c>
      <c r="E17" s="33">
        <f>E16*1</f>
        <v>0</v>
      </c>
      <c r="F17" s="33">
        <f>F16*2</f>
        <v>0</v>
      </c>
      <c r="G17" s="33">
        <f>G16*3</f>
        <v>0</v>
      </c>
      <c r="H17" s="33">
        <f>H16*4</f>
        <v>16</v>
      </c>
      <c r="I17" s="33">
        <f>I16*5</f>
        <v>10</v>
      </c>
    </row>
    <row r="18" spans="1:9" ht="15" x14ac:dyDescent="0.2">
      <c r="A18" s="25"/>
      <c r="B18" s="26"/>
      <c r="C18" s="73" t="s">
        <v>22</v>
      </c>
      <c r="D18" s="232">
        <f>(SUM(D17:I17))/(SUM(D16:I16))</f>
        <v>4.333333333333333</v>
      </c>
      <c r="E18" s="232"/>
      <c r="F18" s="232"/>
      <c r="G18" s="232"/>
      <c r="H18" s="232"/>
      <c r="I18" s="232"/>
    </row>
    <row r="19" spans="1:9" x14ac:dyDescent="0.2">
      <c r="A19" s="241" t="s">
        <v>17</v>
      </c>
      <c r="B19" s="241" t="s">
        <v>18</v>
      </c>
      <c r="C19" s="241" t="s">
        <v>19</v>
      </c>
      <c r="D19" s="240" t="s">
        <v>20</v>
      </c>
      <c r="E19" s="240"/>
      <c r="F19" s="240"/>
      <c r="G19" s="240"/>
      <c r="H19" s="240"/>
      <c r="I19" s="240"/>
    </row>
    <row r="20" spans="1:9" x14ac:dyDescent="0.2">
      <c r="A20" s="241"/>
      <c r="B20" s="241"/>
      <c r="C20" s="241"/>
      <c r="D20" s="71">
        <v>0</v>
      </c>
      <c r="E20" s="71">
        <v>1</v>
      </c>
      <c r="F20" s="71">
        <v>2</v>
      </c>
      <c r="G20" s="71">
        <v>3</v>
      </c>
      <c r="H20" s="71">
        <v>4</v>
      </c>
      <c r="I20" s="71">
        <v>5</v>
      </c>
    </row>
    <row r="21" spans="1:9" ht="18.600000000000001" customHeight="1" x14ac:dyDescent="0.2">
      <c r="A21" s="279" t="s">
        <v>145</v>
      </c>
      <c r="B21" s="145" t="s">
        <v>239</v>
      </c>
      <c r="C21" s="146"/>
      <c r="D21" s="2"/>
      <c r="E21" s="2"/>
      <c r="F21" s="2"/>
      <c r="G21" s="2"/>
      <c r="H21" s="5"/>
      <c r="I21" s="5"/>
    </row>
    <row r="22" spans="1:9" ht="60" customHeight="1" x14ac:dyDescent="0.2">
      <c r="A22" s="279"/>
      <c r="B22" s="52" t="s">
        <v>8</v>
      </c>
      <c r="C22" s="47" t="s">
        <v>158</v>
      </c>
      <c r="D22" s="5"/>
      <c r="E22" s="5"/>
      <c r="F22" s="5"/>
      <c r="G22" s="5"/>
      <c r="H22" s="5" t="s">
        <v>223</v>
      </c>
      <c r="I22" s="5"/>
    </row>
    <row r="23" spans="1:9" ht="102.75" customHeight="1" x14ac:dyDescent="0.2">
      <c r="A23" s="21"/>
      <c r="B23" s="52" t="s">
        <v>0</v>
      </c>
      <c r="C23" s="125" t="s">
        <v>209</v>
      </c>
      <c r="D23" s="5"/>
      <c r="E23" s="5"/>
      <c r="F23" s="133"/>
      <c r="G23" s="5"/>
      <c r="H23" s="5" t="s">
        <v>223</v>
      </c>
      <c r="I23" s="5"/>
    </row>
    <row r="24" spans="1:9" ht="58.5" customHeight="1" x14ac:dyDescent="0.2">
      <c r="A24" s="21"/>
      <c r="B24" s="52" t="s">
        <v>1</v>
      </c>
      <c r="C24" s="140" t="s">
        <v>210</v>
      </c>
      <c r="D24" s="5"/>
      <c r="E24" s="5"/>
      <c r="F24" s="5"/>
      <c r="G24" s="5" t="s">
        <v>223</v>
      </c>
      <c r="H24" s="5"/>
      <c r="I24" s="5"/>
    </row>
    <row r="25" spans="1:9" ht="16.5" customHeight="1" x14ac:dyDescent="0.2">
      <c r="A25" s="21"/>
      <c r="B25" s="109" t="s">
        <v>211</v>
      </c>
      <c r="C25" s="47"/>
      <c r="D25" s="2"/>
      <c r="E25" s="2"/>
      <c r="F25" s="2"/>
      <c r="G25" s="2"/>
      <c r="H25" s="5"/>
      <c r="I25" s="5"/>
    </row>
    <row r="26" spans="1:9" ht="84" customHeight="1" x14ac:dyDescent="0.2">
      <c r="A26" s="21"/>
      <c r="B26" s="52" t="s">
        <v>2</v>
      </c>
      <c r="C26" s="125" t="s">
        <v>242</v>
      </c>
      <c r="D26" s="2"/>
      <c r="E26" s="2"/>
      <c r="F26" s="133"/>
      <c r="G26" s="5"/>
      <c r="H26" s="5" t="s">
        <v>223</v>
      </c>
      <c r="I26" s="5"/>
    </row>
    <row r="27" spans="1:9" ht="28.5" customHeight="1" x14ac:dyDescent="0.2">
      <c r="A27" s="21"/>
      <c r="B27" s="277" t="s">
        <v>212</v>
      </c>
      <c r="C27" s="278"/>
      <c r="D27" s="2"/>
      <c r="E27" s="2"/>
      <c r="F27" s="133"/>
      <c r="G27" s="133"/>
      <c r="H27" s="5"/>
      <c r="I27" s="5"/>
    </row>
    <row r="28" spans="1:9" ht="102" x14ac:dyDescent="0.2">
      <c r="A28" s="21"/>
      <c r="B28" s="52" t="s">
        <v>3</v>
      </c>
      <c r="C28" s="47" t="s">
        <v>213</v>
      </c>
      <c r="D28" s="5"/>
      <c r="E28" s="9"/>
      <c r="G28" s="9"/>
      <c r="I28" s="5" t="s">
        <v>223</v>
      </c>
    </row>
    <row r="29" spans="1:9" ht="192" customHeight="1" x14ac:dyDescent="0.2">
      <c r="A29" s="21"/>
      <c r="B29" s="51" t="s">
        <v>10</v>
      </c>
      <c r="C29" s="125" t="s">
        <v>159</v>
      </c>
      <c r="D29" s="5"/>
      <c r="E29" s="5"/>
      <c r="F29" s="5"/>
      <c r="G29" s="5"/>
      <c r="H29" s="5" t="s">
        <v>223</v>
      </c>
      <c r="I29" s="5"/>
    </row>
    <row r="30" spans="1:9" ht="76.5" x14ac:dyDescent="0.2">
      <c r="A30" s="21"/>
      <c r="B30" s="51" t="s">
        <v>9</v>
      </c>
      <c r="C30" s="47" t="s">
        <v>214</v>
      </c>
      <c r="D30" s="5"/>
      <c r="E30" s="5"/>
      <c r="F30" s="5"/>
      <c r="G30" s="5" t="s">
        <v>223</v>
      </c>
      <c r="H30" s="5"/>
      <c r="I30" s="5"/>
    </row>
    <row r="31" spans="1:9" ht="84" customHeight="1" x14ac:dyDescent="0.2">
      <c r="A31" s="6"/>
      <c r="B31" s="51" t="s">
        <v>79</v>
      </c>
      <c r="C31" s="47" t="s">
        <v>160</v>
      </c>
      <c r="D31" s="5"/>
      <c r="E31" s="5"/>
      <c r="F31" s="5"/>
      <c r="G31" s="5"/>
      <c r="H31" s="5" t="s">
        <v>223</v>
      </c>
      <c r="I31" s="5"/>
    </row>
    <row r="32" spans="1:9" ht="20.25" hidden="1" customHeight="1" x14ac:dyDescent="0.2">
      <c r="A32" s="3"/>
      <c r="B32" s="11"/>
      <c r="C32" s="10"/>
      <c r="D32" s="12">
        <f t="shared" ref="D32:H32" si="1">COUNTIF(D21:D31,"x")</f>
        <v>0</v>
      </c>
      <c r="E32" s="12">
        <f t="shared" si="1"/>
        <v>0</v>
      </c>
      <c r="F32" s="12">
        <f t="shared" si="1"/>
        <v>0</v>
      </c>
      <c r="G32" s="12">
        <f t="shared" si="1"/>
        <v>2</v>
      </c>
      <c r="H32" s="12">
        <f t="shared" si="1"/>
        <v>5</v>
      </c>
      <c r="I32" s="13">
        <f>COUNTIF(I21:I31,"x")</f>
        <v>1</v>
      </c>
    </row>
    <row r="33" spans="1:9" ht="25.5" hidden="1" customHeight="1" x14ac:dyDescent="0.2">
      <c r="A33" s="3"/>
      <c r="B33" s="4"/>
      <c r="C33" s="10"/>
      <c r="D33" s="33">
        <f>D32*0</f>
        <v>0</v>
      </c>
      <c r="E33" s="33">
        <f>E32*1</f>
        <v>0</v>
      </c>
      <c r="F33" s="33">
        <f>F32*2</f>
        <v>0</v>
      </c>
      <c r="G33" s="33">
        <f>G32*3</f>
        <v>6</v>
      </c>
      <c r="H33" s="33">
        <f>H32*4</f>
        <v>20</v>
      </c>
      <c r="I33" s="33">
        <f>I32*5</f>
        <v>5</v>
      </c>
    </row>
    <row r="34" spans="1:9" ht="15" x14ac:dyDescent="0.2">
      <c r="A34" s="25"/>
      <c r="B34" s="26"/>
      <c r="C34" s="73" t="s">
        <v>22</v>
      </c>
      <c r="D34" s="232">
        <f>(SUM(D33:I33))/(SUM(D32:I32))</f>
        <v>3.875</v>
      </c>
      <c r="E34" s="232"/>
      <c r="F34" s="232"/>
      <c r="G34" s="232"/>
      <c r="H34" s="232"/>
      <c r="I34" s="232"/>
    </row>
    <row r="35" spans="1:9" ht="15" x14ac:dyDescent="0.2">
      <c r="A35" s="25"/>
      <c r="B35" s="26"/>
      <c r="C35" s="40" t="s">
        <v>27</v>
      </c>
      <c r="D35" s="232">
        <f>AVERAGE(D18,D34)</f>
        <v>4.1041666666666661</v>
      </c>
      <c r="E35" s="247"/>
      <c r="F35" s="247"/>
      <c r="G35" s="247"/>
      <c r="H35" s="247"/>
      <c r="I35" s="247"/>
    </row>
  </sheetData>
  <sheetProtection password="DD76" sheet="1" objects="1" scenarios="1"/>
  <mergeCells count="15">
    <mergeCell ref="D35:I35"/>
    <mergeCell ref="D34:I34"/>
    <mergeCell ref="A19:A20"/>
    <mergeCell ref="B19:B20"/>
    <mergeCell ref="C19:C20"/>
    <mergeCell ref="D19:I19"/>
    <mergeCell ref="A21:A22"/>
    <mergeCell ref="B27:C27"/>
    <mergeCell ref="D18:I18"/>
    <mergeCell ref="A1:I1"/>
    <mergeCell ref="D5:I5"/>
    <mergeCell ref="A5:A6"/>
    <mergeCell ref="B5:B6"/>
    <mergeCell ref="C5:C6"/>
    <mergeCell ref="A8:A9"/>
  </mergeCells>
  <phoneticPr fontId="4" type="noConversion"/>
  <printOptions horizontalCentered="1" verticalCentered="1"/>
  <pageMargins left="0.59055118110236204" right="0.25" top="0.27" bottom="0.36" header="0.27" footer="0.35"/>
  <pageSetup scale="85" orientation="portrait" r:id="rId1"/>
  <headerFooter alignWithMargins="0"/>
  <rowBreaks count="1" manualBreakCount="1">
    <brk id="18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I37"/>
  <sheetViews>
    <sheetView zoomScaleNormal="100" zoomScaleSheetLayoutView="160" zoomScalePageLayoutView="115" workbookViewId="0">
      <selection activeCell="D16" sqref="D16"/>
    </sheetView>
  </sheetViews>
  <sheetFormatPr defaultColWidth="8.7109375" defaultRowHeight="12.75" x14ac:dyDescent="0.2"/>
  <cols>
    <col min="1" max="1" width="23.7109375" style="74" customWidth="1"/>
    <col min="2" max="2" width="4.42578125" style="74" customWidth="1"/>
    <col min="3" max="3" width="62.7109375" style="74" customWidth="1"/>
    <col min="4" max="9" width="4.140625" style="74" customWidth="1"/>
    <col min="10" max="16384" width="8.7109375" style="74"/>
  </cols>
  <sheetData>
    <row r="1" spans="1:9" x14ac:dyDescent="0.2">
      <c r="A1" s="253" t="s">
        <v>21</v>
      </c>
      <c r="B1" s="253"/>
      <c r="C1" s="253"/>
      <c r="D1" s="253"/>
      <c r="E1" s="253"/>
      <c r="F1" s="253"/>
      <c r="G1" s="253"/>
      <c r="H1" s="253"/>
      <c r="I1" s="253"/>
    </row>
    <row r="3" spans="1:9" x14ac:dyDescent="0.2">
      <c r="A3" s="29" t="s">
        <v>29</v>
      </c>
    </row>
    <row r="5" spans="1:9" x14ac:dyDescent="0.2">
      <c r="A5" s="241" t="s">
        <v>17</v>
      </c>
      <c r="B5" s="241" t="s">
        <v>18</v>
      </c>
      <c r="C5" s="241" t="s">
        <v>19</v>
      </c>
      <c r="D5" s="240" t="s">
        <v>20</v>
      </c>
      <c r="E5" s="240"/>
      <c r="F5" s="240"/>
      <c r="G5" s="240"/>
      <c r="H5" s="240"/>
      <c r="I5" s="240"/>
    </row>
    <row r="6" spans="1:9" x14ac:dyDescent="0.2">
      <c r="A6" s="241"/>
      <c r="B6" s="241"/>
      <c r="C6" s="241"/>
      <c r="D6" s="71">
        <v>0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</row>
    <row r="7" spans="1:9" ht="15" x14ac:dyDescent="0.2">
      <c r="A7" s="250" t="s">
        <v>215</v>
      </c>
      <c r="B7" s="251" t="s">
        <v>11</v>
      </c>
      <c r="C7" s="252" t="s">
        <v>11</v>
      </c>
      <c r="D7" s="9"/>
      <c r="E7" s="9"/>
      <c r="F7" s="9"/>
      <c r="G7" s="6"/>
      <c r="H7" s="6"/>
      <c r="I7" s="79"/>
    </row>
    <row r="8" spans="1:9" ht="23.25" customHeight="1" x14ac:dyDescent="0.2">
      <c r="A8" s="238" t="s">
        <v>230</v>
      </c>
      <c r="B8" s="111" t="s">
        <v>110</v>
      </c>
      <c r="C8" s="92"/>
      <c r="D8" s="5"/>
      <c r="E8" s="5"/>
      <c r="F8" s="5"/>
      <c r="G8" s="2"/>
      <c r="H8" s="2"/>
      <c r="I8" s="76"/>
    </row>
    <row r="9" spans="1:9" ht="50.25" customHeight="1" x14ac:dyDescent="0.2">
      <c r="A9" s="254"/>
      <c r="B9" s="4">
        <v>1</v>
      </c>
      <c r="C9" s="125" t="s">
        <v>216</v>
      </c>
      <c r="D9" s="5"/>
      <c r="E9" s="5"/>
      <c r="F9" s="5"/>
      <c r="G9" s="5"/>
      <c r="H9" s="5" t="s">
        <v>223</v>
      </c>
      <c r="I9" s="132"/>
    </row>
    <row r="10" spans="1:9" ht="98.25" customHeight="1" x14ac:dyDescent="0.2">
      <c r="A10" s="21"/>
      <c r="B10" s="4">
        <v>2</v>
      </c>
      <c r="C10" s="127" t="s">
        <v>217</v>
      </c>
      <c r="D10" s="5"/>
      <c r="E10" s="5"/>
      <c r="F10" s="5"/>
      <c r="G10" s="5"/>
      <c r="H10" s="5" t="s">
        <v>223</v>
      </c>
      <c r="I10" s="132"/>
    </row>
    <row r="11" spans="1:9" ht="70.5" customHeight="1" x14ac:dyDescent="0.2">
      <c r="A11" s="43"/>
      <c r="B11" s="4">
        <v>3</v>
      </c>
      <c r="C11" s="127" t="s">
        <v>224</v>
      </c>
      <c r="D11" s="93"/>
      <c r="E11" s="5"/>
      <c r="F11" s="5"/>
      <c r="G11" s="5"/>
      <c r="H11" s="5" t="s">
        <v>223</v>
      </c>
      <c r="I11" s="132"/>
    </row>
    <row r="12" spans="1:9" ht="21" customHeight="1" x14ac:dyDescent="0.2">
      <c r="A12" s="43"/>
      <c r="B12" s="147" t="s">
        <v>240</v>
      </c>
      <c r="C12" s="53"/>
      <c r="D12" s="93"/>
      <c r="E12" s="5"/>
      <c r="F12" s="5"/>
      <c r="G12" s="2"/>
      <c r="H12" s="2"/>
      <c r="I12" s="76"/>
    </row>
    <row r="13" spans="1:9" ht="109.7" customHeight="1" x14ac:dyDescent="0.2">
      <c r="A13" s="21"/>
      <c r="B13" s="4">
        <v>4</v>
      </c>
      <c r="C13" s="125" t="s">
        <v>161</v>
      </c>
      <c r="D13" s="5"/>
      <c r="E13" s="5"/>
      <c r="F13" s="5"/>
      <c r="G13" s="133"/>
      <c r="H13" s="5" t="s">
        <v>223</v>
      </c>
      <c r="I13" s="132"/>
    </row>
    <row r="14" spans="1:9" ht="85.5" customHeight="1" x14ac:dyDescent="0.2">
      <c r="A14" s="21"/>
      <c r="B14" s="8">
        <v>5</v>
      </c>
      <c r="C14" s="125" t="s">
        <v>244</v>
      </c>
      <c r="D14" s="5"/>
      <c r="E14" s="5"/>
      <c r="F14" s="5"/>
      <c r="G14" s="133"/>
      <c r="H14" s="5"/>
      <c r="I14" s="5" t="s">
        <v>223</v>
      </c>
    </row>
    <row r="15" spans="1:9" ht="60.75" customHeight="1" x14ac:dyDescent="0.2">
      <c r="A15" s="21"/>
      <c r="B15" s="8">
        <v>6</v>
      </c>
      <c r="C15" s="125" t="s">
        <v>218</v>
      </c>
      <c r="D15" s="5"/>
      <c r="E15" s="5"/>
      <c r="F15" s="5"/>
      <c r="G15" s="5"/>
      <c r="H15" s="5" t="s">
        <v>223</v>
      </c>
      <c r="I15" s="143"/>
    </row>
    <row r="16" spans="1:9" ht="24" customHeight="1" x14ac:dyDescent="0.2">
      <c r="A16" s="21"/>
      <c r="B16" s="242" t="s">
        <v>219</v>
      </c>
      <c r="C16" s="243"/>
      <c r="D16" s="5"/>
      <c r="E16" s="5"/>
      <c r="F16" s="5"/>
      <c r="G16" s="133"/>
      <c r="H16" s="133"/>
      <c r="I16" s="132"/>
    </row>
    <row r="17" spans="1:9" ht="94.5" customHeight="1" x14ac:dyDescent="0.2">
      <c r="A17" s="21"/>
      <c r="B17" s="8">
        <v>7</v>
      </c>
      <c r="C17" s="125" t="s">
        <v>220</v>
      </c>
      <c r="D17" s="5"/>
      <c r="E17" s="5"/>
      <c r="F17" s="5"/>
      <c r="G17" s="5"/>
      <c r="H17" s="5" t="s">
        <v>223</v>
      </c>
      <c r="I17" s="132"/>
    </row>
    <row r="18" spans="1:9" ht="21.75" customHeight="1" x14ac:dyDescent="0.2">
      <c r="A18" s="21"/>
      <c r="B18" s="242" t="s">
        <v>112</v>
      </c>
      <c r="C18" s="243"/>
      <c r="D18" s="5"/>
      <c r="E18" s="5"/>
      <c r="F18" s="5"/>
      <c r="G18" s="133"/>
      <c r="H18" s="133"/>
      <c r="I18" s="132"/>
    </row>
    <row r="19" spans="1:9" ht="127.7" customHeight="1" x14ac:dyDescent="0.2">
      <c r="A19" s="6"/>
      <c r="B19" s="8">
        <v>8</v>
      </c>
      <c r="C19" s="106" t="s">
        <v>264</v>
      </c>
      <c r="D19" s="5"/>
      <c r="E19" s="5"/>
      <c r="F19" s="5"/>
      <c r="G19" s="5" t="s">
        <v>223</v>
      </c>
      <c r="H19" s="5"/>
      <c r="I19" s="133"/>
    </row>
    <row r="20" spans="1:9" ht="21" hidden="1" customHeight="1" x14ac:dyDescent="0.2">
      <c r="A20" s="3"/>
      <c r="B20" s="11"/>
      <c r="C20" s="10"/>
      <c r="D20" s="12">
        <f t="shared" ref="D20:I20" si="0">COUNTIF(D8:D19,"x")</f>
        <v>0</v>
      </c>
      <c r="E20" s="12">
        <f t="shared" si="0"/>
        <v>0</v>
      </c>
      <c r="F20" s="12">
        <f t="shared" si="0"/>
        <v>0</v>
      </c>
      <c r="G20" s="12">
        <f t="shared" si="0"/>
        <v>1</v>
      </c>
      <c r="H20" s="12">
        <f t="shared" si="0"/>
        <v>6</v>
      </c>
      <c r="I20" s="13">
        <f t="shared" si="0"/>
        <v>1</v>
      </c>
    </row>
    <row r="21" spans="1:9" ht="20.25" hidden="1" customHeight="1" x14ac:dyDescent="0.2">
      <c r="A21" s="3"/>
      <c r="B21" s="4"/>
      <c r="C21" s="10"/>
      <c r="D21" s="33">
        <f>D20*0</f>
        <v>0</v>
      </c>
      <c r="E21" s="33">
        <f>E20*1</f>
        <v>0</v>
      </c>
      <c r="F21" s="33">
        <f>F20*2</f>
        <v>0</v>
      </c>
      <c r="G21" s="33">
        <f>G20*3</f>
        <v>3</v>
      </c>
      <c r="H21" s="33">
        <f>H20*4</f>
        <v>24</v>
      </c>
      <c r="I21" s="33">
        <f>I20*5</f>
        <v>5</v>
      </c>
    </row>
    <row r="22" spans="1:9" ht="15" x14ac:dyDescent="0.2">
      <c r="A22" s="25"/>
      <c r="B22" s="26"/>
      <c r="C22" s="73" t="s">
        <v>22</v>
      </c>
      <c r="D22" s="232">
        <f>(SUM(D21:I21))/(SUM(D20:I20))</f>
        <v>4</v>
      </c>
      <c r="E22" s="232"/>
      <c r="F22" s="232"/>
      <c r="G22" s="232"/>
      <c r="H22" s="232"/>
      <c r="I22" s="232"/>
    </row>
    <row r="23" spans="1:9" ht="15" x14ac:dyDescent="0.2">
      <c r="A23" s="25"/>
      <c r="B23" s="26"/>
      <c r="C23" s="24"/>
      <c r="D23" s="72"/>
      <c r="E23" s="72"/>
      <c r="F23" s="72"/>
      <c r="G23" s="72"/>
      <c r="H23" s="72"/>
      <c r="I23" s="72"/>
    </row>
    <row r="24" spans="1:9" ht="15" x14ac:dyDescent="0.2">
      <c r="A24" s="25"/>
      <c r="B24" s="26"/>
      <c r="C24" s="24"/>
      <c r="D24" s="72"/>
      <c r="E24" s="72"/>
      <c r="F24" s="72"/>
      <c r="G24" s="72"/>
      <c r="H24" s="72"/>
      <c r="I24" s="72"/>
    </row>
    <row r="25" spans="1:9" x14ac:dyDescent="0.2">
      <c r="A25" s="241" t="s">
        <v>17</v>
      </c>
      <c r="B25" s="241" t="s">
        <v>18</v>
      </c>
      <c r="C25" s="241" t="s">
        <v>19</v>
      </c>
      <c r="D25" s="240" t="s">
        <v>20</v>
      </c>
      <c r="E25" s="240"/>
      <c r="F25" s="240"/>
      <c r="G25" s="240"/>
      <c r="H25" s="240"/>
      <c r="I25" s="240"/>
    </row>
    <row r="26" spans="1:9" x14ac:dyDescent="0.2">
      <c r="A26" s="241"/>
      <c r="B26" s="241"/>
      <c r="C26" s="241"/>
      <c r="D26" s="71">
        <v>0</v>
      </c>
      <c r="E26" s="71">
        <v>1</v>
      </c>
      <c r="F26" s="71">
        <v>2</v>
      </c>
      <c r="G26" s="71">
        <v>3</v>
      </c>
      <c r="H26" s="71">
        <v>4</v>
      </c>
      <c r="I26" s="71">
        <v>5</v>
      </c>
    </row>
    <row r="27" spans="1:9" ht="21.75" customHeight="1" x14ac:dyDescent="0.2">
      <c r="A27" s="238" t="s">
        <v>146</v>
      </c>
      <c r="B27" s="111" t="s">
        <v>111</v>
      </c>
      <c r="C27" s="92"/>
      <c r="D27" s="5"/>
      <c r="E27" s="5"/>
      <c r="F27" s="5"/>
      <c r="G27" s="2"/>
      <c r="H27" s="2"/>
      <c r="I27" s="76"/>
    </row>
    <row r="28" spans="1:9" ht="162" customHeight="1" x14ac:dyDescent="0.2">
      <c r="A28" s="254"/>
      <c r="B28" s="4">
        <v>9</v>
      </c>
      <c r="C28" s="127" t="s">
        <v>162</v>
      </c>
      <c r="D28" s="5"/>
      <c r="E28" s="5"/>
      <c r="F28" s="5"/>
      <c r="G28" s="150" t="s">
        <v>223</v>
      </c>
      <c r="H28" s="5"/>
      <c r="I28" s="132"/>
    </row>
    <row r="29" spans="1:9" ht="18.75" customHeight="1" x14ac:dyDescent="0.2">
      <c r="A29" s="21"/>
      <c r="B29" s="129" t="s">
        <v>221</v>
      </c>
      <c r="C29" s="94"/>
      <c r="D29" s="5"/>
      <c r="E29" s="5"/>
      <c r="F29" s="5"/>
      <c r="G29" s="2"/>
      <c r="H29" s="2"/>
      <c r="I29" s="76"/>
    </row>
    <row r="30" spans="1:9" ht="229.5" x14ac:dyDescent="0.2">
      <c r="A30" s="21"/>
      <c r="B30" s="8">
        <v>10</v>
      </c>
      <c r="C30" s="141" t="s">
        <v>222</v>
      </c>
      <c r="D30" s="5"/>
      <c r="E30" s="5"/>
      <c r="F30" s="133"/>
      <c r="G30" s="133"/>
      <c r="H30" s="5"/>
      <c r="I30" s="46" t="s">
        <v>223</v>
      </c>
    </row>
    <row r="31" spans="1:9" ht="15" x14ac:dyDescent="0.2">
      <c r="A31" s="21"/>
      <c r="B31" s="56" t="s">
        <v>241</v>
      </c>
      <c r="C31" s="141"/>
      <c r="D31" s="5"/>
      <c r="E31" s="5"/>
      <c r="F31" s="133"/>
      <c r="G31" s="133"/>
      <c r="H31" s="133"/>
      <c r="I31" s="143"/>
    </row>
    <row r="32" spans="1:9" ht="72" customHeight="1" x14ac:dyDescent="0.2">
      <c r="A32" s="21"/>
      <c r="B32" s="4">
        <v>11</v>
      </c>
      <c r="C32" s="53" t="s">
        <v>246</v>
      </c>
      <c r="D32" s="5"/>
      <c r="E32" s="5"/>
      <c r="F32" s="5"/>
      <c r="G32" s="5"/>
      <c r="H32" s="5"/>
      <c r="I32" s="46" t="s">
        <v>223</v>
      </c>
    </row>
    <row r="33" spans="1:9" ht="68.25" customHeight="1" x14ac:dyDescent="0.2">
      <c r="A33" s="21"/>
      <c r="B33" s="8">
        <v>12</v>
      </c>
      <c r="C33" s="127" t="s">
        <v>245</v>
      </c>
      <c r="D33" s="5"/>
      <c r="E33" s="5"/>
      <c r="F33" s="5"/>
      <c r="G33" s="5"/>
      <c r="H33" s="5"/>
      <c r="I33" s="46" t="s">
        <v>223</v>
      </c>
    </row>
    <row r="34" spans="1:9" ht="26.25" hidden="1" customHeight="1" x14ac:dyDescent="0.2">
      <c r="A34" s="3"/>
      <c r="B34" s="11"/>
      <c r="C34" s="3"/>
      <c r="D34" s="12">
        <f t="shared" ref="D34:I34" si="1">COUNTIF(D27:D33,"x")</f>
        <v>0</v>
      </c>
      <c r="E34" s="12">
        <f t="shared" si="1"/>
        <v>0</v>
      </c>
      <c r="F34" s="12">
        <f t="shared" si="1"/>
        <v>0</v>
      </c>
      <c r="G34" s="12">
        <f t="shared" si="1"/>
        <v>1</v>
      </c>
      <c r="H34" s="12">
        <f t="shared" si="1"/>
        <v>0</v>
      </c>
      <c r="I34" s="13">
        <f t="shared" si="1"/>
        <v>3</v>
      </c>
    </row>
    <row r="35" spans="1:9" ht="33.950000000000003" hidden="1" customHeight="1" x14ac:dyDescent="0.2">
      <c r="A35" s="3"/>
      <c r="B35" s="4"/>
      <c r="C35" s="10"/>
      <c r="D35" s="33">
        <f>D34*0</f>
        <v>0</v>
      </c>
      <c r="E35" s="33">
        <f>E34*1</f>
        <v>0</v>
      </c>
      <c r="F35" s="33">
        <f>F34*2</f>
        <v>0</v>
      </c>
      <c r="G35" s="33">
        <f>G34*3</f>
        <v>3</v>
      </c>
      <c r="H35" s="33">
        <f>H34*4</f>
        <v>0</v>
      </c>
      <c r="I35" s="33">
        <f>I34*5</f>
        <v>15</v>
      </c>
    </row>
    <row r="36" spans="1:9" ht="15" x14ac:dyDescent="0.2">
      <c r="A36" s="25"/>
      <c r="B36" s="26"/>
      <c r="C36" s="73" t="s">
        <v>22</v>
      </c>
      <c r="D36" s="232">
        <f>(SUM(D35:I35))/(SUM(D34:I34))</f>
        <v>4.5</v>
      </c>
      <c r="E36" s="232"/>
      <c r="F36" s="232"/>
      <c r="G36" s="232"/>
      <c r="H36" s="232"/>
      <c r="I36" s="232"/>
    </row>
    <row r="37" spans="1:9" ht="15" x14ac:dyDescent="0.2">
      <c r="A37" s="25"/>
      <c r="B37" s="26"/>
      <c r="C37" s="40" t="s">
        <v>28</v>
      </c>
      <c r="D37" s="232">
        <f>AVERAGE(D22,D36)</f>
        <v>4.25</v>
      </c>
      <c r="E37" s="247"/>
      <c r="F37" s="247"/>
      <c r="G37" s="247"/>
      <c r="H37" s="247"/>
      <c r="I37" s="247"/>
    </row>
  </sheetData>
  <sheetProtection password="DD76" sheet="1" objects="1" scenarios="1"/>
  <mergeCells count="17">
    <mergeCell ref="B18:C18"/>
    <mergeCell ref="A27:A28"/>
    <mergeCell ref="A1:I1"/>
    <mergeCell ref="D5:I5"/>
    <mergeCell ref="D36:I36"/>
    <mergeCell ref="D37:I37"/>
    <mergeCell ref="A7:C7"/>
    <mergeCell ref="C5:C6"/>
    <mergeCell ref="A5:A6"/>
    <mergeCell ref="B5:B6"/>
    <mergeCell ref="D22:I22"/>
    <mergeCell ref="A25:A26"/>
    <mergeCell ref="B25:B26"/>
    <mergeCell ref="C25:C26"/>
    <mergeCell ref="D25:I25"/>
    <mergeCell ref="A8:A9"/>
    <mergeCell ref="B16:C16"/>
  </mergeCells>
  <phoneticPr fontId="4" type="noConversion"/>
  <printOptions horizontalCentered="1" verticalCentered="1"/>
  <pageMargins left="0.59055118110236204" right="0.25" top="0.47" bottom="0.17" header="0.17" footer="0.17"/>
  <pageSetup scale="85" orientation="portrait" r:id="rId1"/>
  <headerFooter alignWithMargins="0"/>
  <rowBreaks count="1" manualBreakCount="1">
    <brk id="24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C88"/>
  <sheetViews>
    <sheetView workbookViewId="0">
      <selection activeCell="E18" sqref="E18"/>
    </sheetView>
  </sheetViews>
  <sheetFormatPr defaultColWidth="8.7109375" defaultRowHeight="12.75" x14ac:dyDescent="0.2"/>
  <cols>
    <col min="1" max="1" width="23.7109375" style="74" customWidth="1"/>
    <col min="2" max="2" width="5" style="74" customWidth="1"/>
    <col min="3" max="3" width="65.7109375" style="74" customWidth="1"/>
    <col min="4" max="16384" width="8.7109375" style="74"/>
  </cols>
  <sheetData>
    <row r="1" spans="1:3" x14ac:dyDescent="0.2">
      <c r="A1" s="253" t="s">
        <v>21</v>
      </c>
      <c r="B1" s="253"/>
      <c r="C1" s="253"/>
    </row>
    <row r="2" spans="1:3" ht="30" customHeight="1" x14ac:dyDescent="0.2"/>
    <row r="3" spans="1:3" x14ac:dyDescent="0.2">
      <c r="A3" s="29" t="s">
        <v>29</v>
      </c>
    </row>
    <row r="5" spans="1:3" ht="13.35" customHeight="1" x14ac:dyDescent="0.2">
      <c r="A5" s="241" t="s">
        <v>17</v>
      </c>
      <c r="B5" s="241" t="s">
        <v>18</v>
      </c>
      <c r="C5" s="241" t="s">
        <v>32</v>
      </c>
    </row>
    <row r="6" spans="1:3" x14ac:dyDescent="0.2">
      <c r="A6" s="241"/>
      <c r="B6" s="241"/>
      <c r="C6" s="241"/>
    </row>
    <row r="7" spans="1:3" x14ac:dyDescent="0.2">
      <c r="A7" s="56" t="s">
        <v>12</v>
      </c>
      <c r="B7" s="7"/>
      <c r="C7" s="7"/>
    </row>
    <row r="8" spans="1:3" ht="27.2" customHeight="1" x14ac:dyDescent="0.2">
      <c r="A8" s="10" t="s">
        <v>100</v>
      </c>
      <c r="B8" s="57">
        <v>1</v>
      </c>
      <c r="C8" s="58" t="s">
        <v>104</v>
      </c>
    </row>
    <row r="9" spans="1:3" ht="15.2" customHeight="1" x14ac:dyDescent="0.2">
      <c r="A9" s="20"/>
      <c r="B9" s="4">
        <v>1.1000000000000001</v>
      </c>
      <c r="C9" s="47" t="s">
        <v>13</v>
      </c>
    </row>
    <row r="10" spans="1:3" ht="15.2" customHeight="1" x14ac:dyDescent="0.2">
      <c r="A10" s="21"/>
      <c r="B10" s="4">
        <v>1.2</v>
      </c>
      <c r="C10" s="47" t="s">
        <v>13</v>
      </c>
    </row>
    <row r="11" spans="1:3" ht="15.2" customHeight="1" x14ac:dyDescent="0.2">
      <c r="A11" s="6"/>
      <c r="B11" s="4">
        <v>1.3</v>
      </c>
      <c r="C11" s="47" t="s">
        <v>13</v>
      </c>
    </row>
    <row r="12" spans="1:3" hidden="1" x14ac:dyDescent="0.2">
      <c r="A12" s="3"/>
      <c r="B12" s="11"/>
      <c r="C12" s="10"/>
    </row>
    <row r="13" spans="1:3" hidden="1" x14ac:dyDescent="0.2">
      <c r="A13" s="3"/>
      <c r="B13" s="4"/>
      <c r="C13" s="3"/>
    </row>
    <row r="14" spans="1:3" x14ac:dyDescent="0.2">
      <c r="A14" s="25"/>
      <c r="B14" s="26"/>
      <c r="C14" s="23"/>
    </row>
    <row r="15" spans="1:3" x14ac:dyDescent="0.2">
      <c r="A15" s="15"/>
      <c r="B15" s="16"/>
      <c r="C15" s="16"/>
    </row>
    <row r="16" spans="1:3" ht="13.35" customHeight="1" x14ac:dyDescent="0.2">
      <c r="A16" s="241" t="s">
        <v>17</v>
      </c>
      <c r="B16" s="241" t="s">
        <v>18</v>
      </c>
      <c r="C16" s="241" t="s">
        <v>32</v>
      </c>
    </row>
    <row r="17" spans="1:3" x14ac:dyDescent="0.2">
      <c r="A17" s="241"/>
      <c r="B17" s="241"/>
      <c r="C17" s="241"/>
    </row>
    <row r="18" spans="1:3" ht="25.5" x14ac:dyDescent="0.2">
      <c r="A18" s="10" t="s">
        <v>14</v>
      </c>
      <c r="B18" s="59">
        <v>2</v>
      </c>
      <c r="C18" s="55" t="s">
        <v>105</v>
      </c>
    </row>
    <row r="19" spans="1:3" ht="15.2" customHeight="1" x14ac:dyDescent="0.2">
      <c r="A19" s="21"/>
      <c r="B19" s="30">
        <v>2.1</v>
      </c>
      <c r="C19" s="80" t="s">
        <v>32</v>
      </c>
    </row>
    <row r="20" spans="1:3" ht="15.2" customHeight="1" x14ac:dyDescent="0.2">
      <c r="A20" s="21"/>
      <c r="B20" s="30">
        <v>2.2000000000000002</v>
      </c>
      <c r="C20" s="80" t="s">
        <v>32</v>
      </c>
    </row>
    <row r="21" spans="1:3" ht="15.2" customHeight="1" x14ac:dyDescent="0.2">
      <c r="A21" s="21"/>
      <c r="B21" s="8">
        <v>2.2999999999999998</v>
      </c>
      <c r="C21" s="81" t="s">
        <v>32</v>
      </c>
    </row>
    <row r="22" spans="1:3" ht="44.45" customHeight="1" x14ac:dyDescent="0.2">
      <c r="A22" s="21"/>
      <c r="B22" s="82" t="s">
        <v>37</v>
      </c>
      <c r="C22" s="83" t="s">
        <v>33</v>
      </c>
    </row>
    <row r="23" spans="1:3" ht="15.2" customHeight="1" x14ac:dyDescent="0.2">
      <c r="A23" s="21"/>
      <c r="B23" s="84" t="s">
        <v>34</v>
      </c>
      <c r="C23" s="80" t="s">
        <v>32</v>
      </c>
    </row>
    <row r="24" spans="1:3" ht="15.2" customHeight="1" x14ac:dyDescent="0.2">
      <c r="A24" s="21"/>
      <c r="B24" s="84" t="s">
        <v>35</v>
      </c>
      <c r="C24" s="80" t="s">
        <v>32</v>
      </c>
    </row>
    <row r="25" spans="1:3" ht="15.2" customHeight="1" x14ac:dyDescent="0.2">
      <c r="A25" s="21"/>
      <c r="B25" s="84" t="s">
        <v>36</v>
      </c>
      <c r="C25" s="80" t="s">
        <v>32</v>
      </c>
    </row>
    <row r="26" spans="1:3" hidden="1" x14ac:dyDescent="0.2">
      <c r="A26" s="20"/>
      <c r="B26" s="11"/>
      <c r="C26" s="10"/>
    </row>
    <row r="27" spans="1:3" hidden="1" x14ac:dyDescent="0.2">
      <c r="A27" s="20"/>
      <c r="B27" s="11"/>
      <c r="C27" s="10"/>
    </row>
    <row r="28" spans="1:3" ht="25.5" x14ac:dyDescent="0.2">
      <c r="A28" s="20"/>
      <c r="B28" s="85" t="s">
        <v>5</v>
      </c>
      <c r="C28" s="86" t="s">
        <v>101</v>
      </c>
    </row>
    <row r="29" spans="1:3" x14ac:dyDescent="0.2">
      <c r="A29" s="20"/>
      <c r="B29" s="84" t="s">
        <v>38</v>
      </c>
      <c r="C29" s="80" t="s">
        <v>32</v>
      </c>
    </row>
    <row r="30" spans="1:3" x14ac:dyDescent="0.2">
      <c r="A30" s="20"/>
      <c r="B30" s="84" t="s">
        <v>39</v>
      </c>
      <c r="C30" s="80" t="s">
        <v>32</v>
      </c>
    </row>
    <row r="31" spans="1:3" x14ac:dyDescent="0.2">
      <c r="A31" s="20"/>
      <c r="B31" s="87" t="s">
        <v>40</v>
      </c>
      <c r="C31" s="81" t="s">
        <v>32</v>
      </c>
    </row>
    <row r="32" spans="1:3" ht="18.600000000000001" customHeight="1" x14ac:dyDescent="0.2">
      <c r="A32" s="20"/>
      <c r="B32" s="85" t="s">
        <v>6</v>
      </c>
      <c r="C32" s="55" t="s">
        <v>102</v>
      </c>
    </row>
    <row r="33" spans="1:3" x14ac:dyDescent="0.2">
      <c r="A33" s="20"/>
      <c r="B33" s="84" t="s">
        <v>41</v>
      </c>
      <c r="C33" s="80" t="s">
        <v>32</v>
      </c>
    </row>
    <row r="34" spans="1:3" x14ac:dyDescent="0.2">
      <c r="A34" s="20"/>
      <c r="B34" s="84" t="s">
        <v>42</v>
      </c>
      <c r="C34" s="80" t="s">
        <v>32</v>
      </c>
    </row>
    <row r="35" spans="1:3" x14ac:dyDescent="0.2">
      <c r="A35" s="7"/>
      <c r="B35" s="87" t="s">
        <v>43</v>
      </c>
      <c r="C35" s="81" t="s">
        <v>32</v>
      </c>
    </row>
    <row r="36" spans="1:3" x14ac:dyDescent="0.2">
      <c r="A36" s="25"/>
    </row>
    <row r="37" spans="1:3" x14ac:dyDescent="0.2">
      <c r="A37" s="25"/>
      <c r="B37" s="26"/>
      <c r="C37" s="26"/>
    </row>
    <row r="38" spans="1:3" ht="13.35" customHeight="1" x14ac:dyDescent="0.2">
      <c r="A38" s="241" t="s">
        <v>17</v>
      </c>
      <c r="B38" s="241" t="s">
        <v>18</v>
      </c>
      <c r="C38" s="241" t="s">
        <v>32</v>
      </c>
    </row>
    <row r="39" spans="1:3" x14ac:dyDescent="0.2">
      <c r="A39" s="241"/>
      <c r="B39" s="241"/>
      <c r="C39" s="241"/>
    </row>
    <row r="40" spans="1:3" ht="43.15" customHeight="1" x14ac:dyDescent="0.2">
      <c r="A40" s="54" t="s">
        <v>15</v>
      </c>
      <c r="B40" s="85" t="s">
        <v>7</v>
      </c>
      <c r="C40" s="60" t="s">
        <v>44</v>
      </c>
    </row>
    <row r="41" spans="1:3" ht="15.2" customHeight="1" x14ac:dyDescent="0.2">
      <c r="A41" s="42"/>
      <c r="B41" s="84" t="s">
        <v>45</v>
      </c>
      <c r="C41" s="88" t="s">
        <v>32</v>
      </c>
    </row>
    <row r="42" spans="1:3" ht="15.2" customHeight="1" x14ac:dyDescent="0.2">
      <c r="A42" s="42"/>
      <c r="B42" s="84" t="s">
        <v>46</v>
      </c>
      <c r="C42" s="88" t="s">
        <v>32</v>
      </c>
    </row>
    <row r="43" spans="1:3" ht="15.2" customHeight="1" x14ac:dyDescent="0.2">
      <c r="A43" s="42"/>
      <c r="B43" s="84" t="s">
        <v>47</v>
      </c>
      <c r="C43" s="88" t="s">
        <v>32</v>
      </c>
    </row>
    <row r="44" spans="1:3" ht="45.6" customHeight="1" x14ac:dyDescent="0.2">
      <c r="A44" s="42"/>
      <c r="B44" s="85" t="s">
        <v>8</v>
      </c>
      <c r="C44" s="60" t="s">
        <v>48</v>
      </c>
    </row>
    <row r="45" spans="1:3" ht="15.2" customHeight="1" x14ac:dyDescent="0.2">
      <c r="A45" s="42"/>
      <c r="B45" s="84" t="s">
        <v>49</v>
      </c>
      <c r="C45" s="88" t="s">
        <v>32</v>
      </c>
    </row>
    <row r="46" spans="1:3" ht="15.2" customHeight="1" x14ac:dyDescent="0.2">
      <c r="A46" s="43"/>
      <c r="B46" s="84" t="s">
        <v>50</v>
      </c>
      <c r="C46" s="88" t="s">
        <v>32</v>
      </c>
    </row>
    <row r="47" spans="1:3" ht="15.2" customHeight="1" x14ac:dyDescent="0.2">
      <c r="A47" s="43"/>
      <c r="B47" s="87" t="s">
        <v>51</v>
      </c>
      <c r="C47" s="89" t="s">
        <v>32</v>
      </c>
    </row>
    <row r="48" spans="1:3" ht="29.45" customHeight="1" x14ac:dyDescent="0.2">
      <c r="A48" s="43"/>
      <c r="B48" s="82" t="s">
        <v>0</v>
      </c>
      <c r="C48" s="61" t="s">
        <v>52</v>
      </c>
    </row>
    <row r="49" spans="1:3" ht="15.2" customHeight="1" x14ac:dyDescent="0.2">
      <c r="A49" s="43"/>
      <c r="B49" s="84" t="s">
        <v>53</v>
      </c>
      <c r="C49" s="88" t="s">
        <v>32</v>
      </c>
    </row>
    <row r="50" spans="1:3" ht="15.2" customHeight="1" x14ac:dyDescent="0.2">
      <c r="A50" s="43"/>
      <c r="B50" s="84" t="s">
        <v>54</v>
      </c>
      <c r="C50" s="88" t="s">
        <v>32</v>
      </c>
    </row>
    <row r="51" spans="1:3" ht="15.2" customHeight="1" x14ac:dyDescent="0.2">
      <c r="A51" s="43"/>
      <c r="B51" s="84" t="s">
        <v>55</v>
      </c>
      <c r="C51" s="88" t="s">
        <v>32</v>
      </c>
    </row>
    <row r="52" spans="1:3" hidden="1" x14ac:dyDescent="0.2">
      <c r="A52" s="42"/>
      <c r="B52" s="11"/>
      <c r="C52" s="32"/>
    </row>
    <row r="53" spans="1:3" hidden="1" x14ac:dyDescent="0.2">
      <c r="A53" s="42"/>
      <c r="B53" s="4"/>
      <c r="C53" s="31"/>
    </row>
    <row r="54" spans="1:3" x14ac:dyDescent="0.2">
      <c r="A54" s="42"/>
      <c r="B54" s="59">
        <v>9</v>
      </c>
      <c r="C54" s="62" t="s">
        <v>80</v>
      </c>
    </row>
    <row r="55" spans="1:3" x14ac:dyDescent="0.2">
      <c r="A55" s="42"/>
      <c r="B55" s="84" t="s">
        <v>57</v>
      </c>
      <c r="C55" s="88" t="s">
        <v>32</v>
      </c>
    </row>
    <row r="56" spans="1:3" x14ac:dyDescent="0.2">
      <c r="A56" s="42"/>
      <c r="B56" s="84" t="s">
        <v>58</v>
      </c>
      <c r="C56" s="88" t="s">
        <v>32</v>
      </c>
    </row>
    <row r="57" spans="1:3" x14ac:dyDescent="0.2">
      <c r="A57" s="42"/>
      <c r="B57" s="87" t="s">
        <v>59</v>
      </c>
      <c r="C57" s="89" t="s">
        <v>32</v>
      </c>
    </row>
    <row r="58" spans="1:3" x14ac:dyDescent="0.2">
      <c r="A58" s="42"/>
      <c r="B58" s="82" t="s">
        <v>2</v>
      </c>
      <c r="C58" s="61" t="s">
        <v>56</v>
      </c>
    </row>
    <row r="59" spans="1:3" x14ac:dyDescent="0.2">
      <c r="A59" s="42"/>
      <c r="B59" s="84" t="s">
        <v>61</v>
      </c>
      <c r="C59" s="88" t="s">
        <v>32</v>
      </c>
    </row>
    <row r="60" spans="1:3" x14ac:dyDescent="0.2">
      <c r="A60" s="42"/>
      <c r="B60" s="84" t="s">
        <v>62</v>
      </c>
      <c r="C60" s="88" t="s">
        <v>32</v>
      </c>
    </row>
    <row r="61" spans="1:3" x14ac:dyDescent="0.2">
      <c r="A61" s="42"/>
      <c r="B61" s="84" t="s">
        <v>63</v>
      </c>
      <c r="C61" s="88" t="s">
        <v>32</v>
      </c>
    </row>
    <row r="62" spans="1:3" x14ac:dyDescent="0.2">
      <c r="A62" s="42"/>
      <c r="B62" s="85" t="s">
        <v>3</v>
      </c>
      <c r="C62" s="60" t="s">
        <v>60</v>
      </c>
    </row>
    <row r="63" spans="1:3" x14ac:dyDescent="0.2">
      <c r="A63" s="42"/>
      <c r="B63" s="84" t="s">
        <v>65</v>
      </c>
      <c r="C63" s="88" t="s">
        <v>32</v>
      </c>
    </row>
    <row r="64" spans="1:3" x14ac:dyDescent="0.2">
      <c r="A64" s="42"/>
      <c r="B64" s="84" t="s">
        <v>66</v>
      </c>
      <c r="C64" s="88" t="s">
        <v>32</v>
      </c>
    </row>
    <row r="65" spans="1:3" x14ac:dyDescent="0.2">
      <c r="A65" s="44"/>
      <c r="B65" s="87" t="s">
        <v>67</v>
      </c>
      <c r="C65" s="89" t="s">
        <v>32</v>
      </c>
    </row>
    <row r="66" spans="1:3" hidden="1" x14ac:dyDescent="0.2">
      <c r="A66" s="25"/>
      <c r="B66" s="18"/>
      <c r="C66" s="23"/>
    </row>
    <row r="67" spans="1:3" x14ac:dyDescent="0.2">
      <c r="A67" s="25"/>
      <c r="B67" s="16"/>
      <c r="C67" s="26"/>
    </row>
    <row r="68" spans="1:3" ht="13.35" customHeight="1" x14ac:dyDescent="0.2">
      <c r="A68" s="284" t="s">
        <v>17</v>
      </c>
      <c r="B68" s="241" t="s">
        <v>18</v>
      </c>
      <c r="C68" s="241" t="s">
        <v>32</v>
      </c>
    </row>
    <row r="69" spans="1:3" x14ac:dyDescent="0.2">
      <c r="A69" s="284"/>
      <c r="B69" s="241"/>
      <c r="C69" s="241"/>
    </row>
    <row r="70" spans="1:3" ht="14.85" customHeight="1" x14ac:dyDescent="0.2">
      <c r="A70" s="54" t="s">
        <v>16</v>
      </c>
      <c r="B70" s="85" t="s">
        <v>10</v>
      </c>
      <c r="C70" s="90" t="s">
        <v>64</v>
      </c>
    </row>
    <row r="71" spans="1:3" ht="15.2" customHeight="1" x14ac:dyDescent="0.2">
      <c r="A71" s="42"/>
      <c r="B71" s="84" t="s">
        <v>69</v>
      </c>
      <c r="C71" s="88" t="s">
        <v>32</v>
      </c>
    </row>
    <row r="72" spans="1:3" ht="15.2" customHeight="1" x14ac:dyDescent="0.2">
      <c r="A72" s="42"/>
      <c r="B72" s="84" t="s">
        <v>70</v>
      </c>
      <c r="C72" s="88" t="s">
        <v>32</v>
      </c>
    </row>
    <row r="73" spans="1:3" ht="15.2" customHeight="1" x14ac:dyDescent="0.2">
      <c r="A73" s="42"/>
      <c r="B73" s="84" t="s">
        <v>71</v>
      </c>
      <c r="C73" s="88" t="s">
        <v>32</v>
      </c>
    </row>
    <row r="74" spans="1:3" ht="15.2" customHeight="1" x14ac:dyDescent="0.2">
      <c r="A74" s="42"/>
      <c r="B74" s="85" t="s">
        <v>9</v>
      </c>
      <c r="C74" s="60" t="s">
        <v>68</v>
      </c>
    </row>
    <row r="75" spans="1:3" ht="15.2" customHeight="1" x14ac:dyDescent="0.2">
      <c r="A75" s="42"/>
      <c r="B75" s="84" t="s">
        <v>72</v>
      </c>
      <c r="C75" s="88" t="s">
        <v>32</v>
      </c>
    </row>
    <row r="76" spans="1:3" ht="15.2" customHeight="1" x14ac:dyDescent="0.2">
      <c r="A76" s="42"/>
      <c r="B76" s="84" t="s">
        <v>73</v>
      </c>
      <c r="C76" s="88" t="s">
        <v>32</v>
      </c>
    </row>
    <row r="77" spans="1:3" ht="15.2" customHeight="1" x14ac:dyDescent="0.2">
      <c r="A77" s="42"/>
      <c r="B77" s="87" t="s">
        <v>74</v>
      </c>
      <c r="C77" s="89" t="s">
        <v>32</v>
      </c>
    </row>
    <row r="78" spans="1:3" ht="28.15" customHeight="1" x14ac:dyDescent="0.2">
      <c r="A78" s="42"/>
      <c r="B78" s="82" t="s">
        <v>79</v>
      </c>
      <c r="C78" s="61" t="s">
        <v>103</v>
      </c>
    </row>
    <row r="79" spans="1:3" ht="15.2" customHeight="1" x14ac:dyDescent="0.2">
      <c r="A79" s="42"/>
      <c r="B79" s="84" t="s">
        <v>76</v>
      </c>
      <c r="C79" s="88" t="s">
        <v>32</v>
      </c>
    </row>
    <row r="80" spans="1:3" ht="15.2" customHeight="1" x14ac:dyDescent="0.2">
      <c r="A80" s="42"/>
      <c r="B80" s="84" t="s">
        <v>77</v>
      </c>
      <c r="C80" s="88" t="s">
        <v>32</v>
      </c>
    </row>
    <row r="81" spans="1:3" ht="16.5" customHeight="1" x14ac:dyDescent="0.2">
      <c r="A81" s="42"/>
      <c r="B81" s="84" t="s">
        <v>78</v>
      </c>
      <c r="C81" s="88" t="s">
        <v>32</v>
      </c>
    </row>
    <row r="82" spans="1:3" ht="41.45" customHeight="1" x14ac:dyDescent="0.2">
      <c r="A82" s="42"/>
      <c r="B82" s="85" t="s">
        <v>81</v>
      </c>
      <c r="C82" s="60" t="s">
        <v>75</v>
      </c>
    </row>
    <row r="83" spans="1:3" ht="15.2" customHeight="1" x14ac:dyDescent="0.2">
      <c r="A83" s="42"/>
      <c r="B83" s="84" t="s">
        <v>82</v>
      </c>
      <c r="C83" s="88" t="s">
        <v>32</v>
      </c>
    </row>
    <row r="84" spans="1:3" hidden="1" x14ac:dyDescent="0.2">
      <c r="A84" s="42"/>
      <c r="B84" s="91"/>
      <c r="C84" s="88" t="s">
        <v>32</v>
      </c>
    </row>
    <row r="85" spans="1:3" hidden="1" x14ac:dyDescent="0.2">
      <c r="A85" s="42"/>
      <c r="B85" s="91"/>
      <c r="C85" s="88" t="s">
        <v>32</v>
      </c>
    </row>
    <row r="86" spans="1:3" x14ac:dyDescent="0.2">
      <c r="A86" s="42"/>
      <c r="B86" s="91">
        <v>15.2</v>
      </c>
      <c r="C86" s="88" t="s">
        <v>32</v>
      </c>
    </row>
    <row r="87" spans="1:3" x14ac:dyDescent="0.2">
      <c r="A87" s="44"/>
      <c r="B87" s="79">
        <v>15.3</v>
      </c>
      <c r="C87" s="89" t="s">
        <v>32</v>
      </c>
    </row>
    <row r="88" spans="1:3" ht="28.5" customHeight="1" x14ac:dyDescent="0.2">
      <c r="A88" s="25"/>
      <c r="B88" s="18"/>
      <c r="C88" s="23"/>
    </row>
  </sheetData>
  <mergeCells count="13">
    <mergeCell ref="A16:A17"/>
    <mergeCell ref="B16:B17"/>
    <mergeCell ref="C16:C17"/>
    <mergeCell ref="A1:C1"/>
    <mergeCell ref="A5:A6"/>
    <mergeCell ref="B5:B6"/>
    <mergeCell ref="C5:C6"/>
    <mergeCell ref="A68:A69"/>
    <mergeCell ref="B68:B69"/>
    <mergeCell ref="C68:C69"/>
    <mergeCell ref="A38:A39"/>
    <mergeCell ref="B38:B39"/>
    <mergeCell ref="C38:C39"/>
  </mergeCells>
  <pageMargins left="0.59" right="0.17" top="0.41" bottom="0.47" header="0.35" footer="0.28000000000000003"/>
  <pageSetup orientation="portrait" verticalDpi="1200"/>
  <headerFooter alignWithMargins="0"/>
  <rowBreaks count="1" manualBreakCount="1"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4"/>
  <sheetViews>
    <sheetView workbookViewId="0">
      <selection activeCell="E25" sqref="E25"/>
    </sheetView>
  </sheetViews>
  <sheetFormatPr defaultColWidth="8.7109375" defaultRowHeight="12.75" x14ac:dyDescent="0.2"/>
  <cols>
    <col min="1" max="1" width="56.7109375" bestFit="1" customWidth="1"/>
    <col min="2" max="2" width="11.42578125" customWidth="1"/>
  </cols>
  <sheetData>
    <row r="1" spans="1:3" x14ac:dyDescent="0.2">
      <c r="A1" t="s">
        <v>90</v>
      </c>
      <c r="B1" t="s">
        <v>90</v>
      </c>
      <c r="C1" t="s">
        <v>91</v>
      </c>
    </row>
    <row r="2" spans="1:3" x14ac:dyDescent="0.2">
      <c r="A2" t="e">
        <f>'Cat.1 66'!#REF!</f>
        <v>#REF!</v>
      </c>
      <c r="B2">
        <v>1.1000000000000001</v>
      </c>
      <c r="C2" s="45">
        <f>'Cat.1 66'!D18</f>
        <v>5</v>
      </c>
    </row>
    <row r="3" spans="1:3" x14ac:dyDescent="0.2">
      <c r="A3" t="e">
        <f>'Cat.1 66'!#REF!</f>
        <v>#REF!</v>
      </c>
      <c r="B3">
        <v>1.2</v>
      </c>
      <c r="C3" s="45">
        <f>'Cat.1 66'!D35</f>
        <v>4.5</v>
      </c>
    </row>
    <row r="4" spans="1:3" x14ac:dyDescent="0.2">
      <c r="A4" t="e">
        <f>' Cat.2 66'!#REF!</f>
        <v>#REF!</v>
      </c>
      <c r="B4">
        <v>2.1</v>
      </c>
      <c r="C4" s="45">
        <f>' Cat.2 66'!D18</f>
        <v>4</v>
      </c>
    </row>
    <row r="5" spans="1:3" x14ac:dyDescent="0.2">
      <c r="A5" t="e">
        <f>' Cat.2 66'!#REF!</f>
        <v>#REF!</v>
      </c>
      <c r="B5">
        <v>2.2000000000000002</v>
      </c>
      <c r="C5" s="45">
        <f>' Cat.2 66'!D32</f>
        <v>5</v>
      </c>
    </row>
    <row r="6" spans="1:3" x14ac:dyDescent="0.2">
      <c r="A6" t="e">
        <f>'Cat.3'!#REF!</f>
        <v>#REF!</v>
      </c>
      <c r="B6">
        <v>3.1</v>
      </c>
      <c r="C6" s="45">
        <f>'Cat.3'!D16</f>
        <v>4.25</v>
      </c>
    </row>
    <row r="7" spans="1:3" x14ac:dyDescent="0.2">
      <c r="A7" t="e">
        <f>'Cat.3'!#REF!</f>
        <v>#REF!</v>
      </c>
      <c r="B7">
        <v>3.2</v>
      </c>
      <c r="C7" s="45">
        <f>'Cat.3'!D31</f>
        <v>4.666666666666667</v>
      </c>
    </row>
    <row r="8" spans="1:3" x14ac:dyDescent="0.2">
      <c r="A8" t="e">
        <f>'Cat.4'!#REF!</f>
        <v>#REF!</v>
      </c>
      <c r="B8">
        <v>4.0999999999999996</v>
      </c>
      <c r="C8" s="45">
        <f>'Cat.4'!D19</f>
        <v>3.8333333333333335</v>
      </c>
    </row>
    <row r="9" spans="1:3" x14ac:dyDescent="0.2">
      <c r="A9" t="e">
        <f>'Cat.4'!#REF!</f>
        <v>#REF!</v>
      </c>
      <c r="B9">
        <v>4.2</v>
      </c>
      <c r="C9" s="45">
        <f>'Cat.4'!D32</f>
        <v>4</v>
      </c>
    </row>
    <row r="10" spans="1:3" x14ac:dyDescent="0.2">
      <c r="A10" t="e">
        <f>'Cat.5'!#REF!</f>
        <v>#REF!</v>
      </c>
      <c r="B10">
        <v>5.0999999999999996</v>
      </c>
      <c r="C10" s="45">
        <f>'Cat.5'!D18</f>
        <v>4.333333333333333</v>
      </c>
    </row>
    <row r="11" spans="1:3" x14ac:dyDescent="0.2">
      <c r="A11" t="e">
        <f>'Cat.5'!#REF!</f>
        <v>#REF!</v>
      </c>
      <c r="B11">
        <v>5.2</v>
      </c>
      <c r="C11" s="45">
        <f>'Cat.5'!D34</f>
        <v>3.875</v>
      </c>
    </row>
    <row r="12" spans="1:3" x14ac:dyDescent="0.2">
      <c r="A12" t="e">
        <f>'Cat.5'!#REF!</f>
        <v>#REF!</v>
      </c>
      <c r="B12">
        <v>5.3</v>
      </c>
      <c r="C12" s="45" t="e">
        <f>'Cat.5'!#REF!</f>
        <v>#REF!</v>
      </c>
    </row>
    <row r="13" spans="1:3" x14ac:dyDescent="0.2">
      <c r="A13" t="e">
        <f>'Cat.6'!#REF!</f>
        <v>#REF!</v>
      </c>
      <c r="B13">
        <v>6.1</v>
      </c>
      <c r="C13" s="45">
        <f>'Cat.6'!D22</f>
        <v>4</v>
      </c>
    </row>
    <row r="14" spans="1:3" x14ac:dyDescent="0.2">
      <c r="A14" t="e">
        <f>'Cat.6'!#REF!</f>
        <v>#REF!</v>
      </c>
      <c r="B14">
        <v>6.2</v>
      </c>
      <c r="C14" s="45">
        <f>'Cat.6'!D36</f>
        <v>4.5</v>
      </c>
    </row>
  </sheetData>
  <autoFilter ref="A1:C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7"/>
  <sheetViews>
    <sheetView workbookViewId="0">
      <selection activeCell="E12" sqref="E12"/>
    </sheetView>
  </sheetViews>
  <sheetFormatPr defaultColWidth="8.7109375" defaultRowHeight="12.75" x14ac:dyDescent="0.2"/>
  <cols>
    <col min="1" max="1" width="33.28515625" customWidth="1"/>
    <col min="2" max="2" width="10" customWidth="1"/>
  </cols>
  <sheetData>
    <row r="1" spans="1:3" x14ac:dyDescent="0.2">
      <c r="A1" t="s">
        <v>90</v>
      </c>
      <c r="B1" t="s">
        <v>90</v>
      </c>
      <c r="C1" t="s">
        <v>91</v>
      </c>
    </row>
    <row r="2" spans="1:3" x14ac:dyDescent="0.2">
      <c r="A2" t="str">
        <f>'Cat.1 66'!A7</f>
        <v>หมวด 1 การนำองค์กร</v>
      </c>
      <c r="B2" t="s">
        <v>93</v>
      </c>
      <c r="C2" s="45">
        <f>'Cat.1 66'!D36</f>
        <v>4.75</v>
      </c>
    </row>
    <row r="3" spans="1:3" x14ac:dyDescent="0.2">
      <c r="A3" t="str">
        <f>' Cat.2 66'!A7</f>
        <v>หมวด 2 การวางแผนเชิงยุทธศาสตร์และกลยุทธ์</v>
      </c>
      <c r="B3" t="s">
        <v>94</v>
      </c>
      <c r="C3" s="45">
        <f>' Cat.2 66'!D33</f>
        <v>4.5</v>
      </c>
    </row>
    <row r="4" spans="1:3" x14ac:dyDescent="0.2">
      <c r="A4" t="str">
        <f>'Cat.3'!A7</f>
        <v>หมวด 3 การให้ความสำคัญกับผู้รับบริการและผู้มีส่วนได้ส่วนเสีย</v>
      </c>
      <c r="B4" t="s">
        <v>95</v>
      </c>
      <c r="C4" s="45">
        <f>'Cat.3'!D32</f>
        <v>4.4583333333333339</v>
      </c>
    </row>
    <row r="5" spans="1:3" x14ac:dyDescent="0.2">
      <c r="A5" t="str">
        <f>'Cat.4'!A7</f>
        <v>หมวด 4 การวัด การวิเคราะห์ และการจัดการความรู้</v>
      </c>
      <c r="B5" t="s">
        <v>96</v>
      </c>
      <c r="C5" s="45">
        <f>'Cat.4'!D33</f>
        <v>3.916666666666667</v>
      </c>
    </row>
    <row r="6" spans="1:3" x14ac:dyDescent="0.2">
      <c r="A6" t="str">
        <f>'Cat.5'!A7</f>
        <v>หมวด 5 การมุ่งเน้นบุคลากร</v>
      </c>
      <c r="B6" t="s">
        <v>97</v>
      </c>
      <c r="C6" s="45">
        <f>'Cat.5'!D35</f>
        <v>4.1041666666666661</v>
      </c>
    </row>
    <row r="7" spans="1:3" x14ac:dyDescent="0.2">
      <c r="A7" t="str">
        <f>'Cat.6'!A7</f>
        <v>หมวด 6 การปฏิบัติการ</v>
      </c>
      <c r="B7" t="s">
        <v>98</v>
      </c>
      <c r="C7" s="45">
        <f>'Cat.6'!D37</f>
        <v>4.25</v>
      </c>
    </row>
    <row r="8" spans="1:3" x14ac:dyDescent="0.2">
      <c r="C8" s="45"/>
    </row>
    <row r="9" spans="1:3" x14ac:dyDescent="0.2">
      <c r="C9" s="45"/>
    </row>
    <row r="10" spans="1:3" x14ac:dyDescent="0.2">
      <c r="C10" s="45"/>
    </row>
    <row r="11" spans="1:3" x14ac:dyDescent="0.2">
      <c r="C11" s="45"/>
    </row>
    <row r="12" spans="1:3" x14ac:dyDescent="0.2">
      <c r="C12" s="45"/>
    </row>
    <row r="13" spans="1:3" x14ac:dyDescent="0.2">
      <c r="C13" s="45"/>
    </row>
    <row r="14" spans="1:3" x14ac:dyDescent="0.2">
      <c r="C14" s="45"/>
    </row>
    <row r="15" spans="1:3" x14ac:dyDescent="0.2">
      <c r="C15" s="45"/>
    </row>
    <row r="16" spans="1:3" x14ac:dyDescent="0.2">
      <c r="C16" s="45"/>
    </row>
    <row r="17" spans="3:3" x14ac:dyDescent="0.2">
      <c r="C17" s="45"/>
    </row>
  </sheetData>
  <autoFilter ref="A1:C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O39"/>
  <sheetViews>
    <sheetView tabSelected="1" zoomScale="80" zoomScaleNormal="80" zoomScaleSheetLayoutView="175" workbookViewId="0">
      <selection activeCell="J12" sqref="J12"/>
    </sheetView>
  </sheetViews>
  <sheetFormatPr defaultColWidth="8.7109375" defaultRowHeight="12.75" x14ac:dyDescent="0.2"/>
  <cols>
    <col min="1" max="1" width="20.28515625" style="74" customWidth="1"/>
    <col min="2" max="2" width="4.42578125" style="74" customWidth="1"/>
    <col min="3" max="3" width="57" style="74" customWidth="1"/>
    <col min="4" max="9" width="4.140625" style="74" customWidth="1"/>
    <col min="10" max="10" width="70.140625" style="74" customWidth="1"/>
    <col min="11" max="11" width="52.28515625" style="74" customWidth="1"/>
    <col min="12" max="12" width="54.85546875" style="74" customWidth="1"/>
    <col min="13" max="13" width="29.7109375" style="74" customWidth="1"/>
    <col min="14" max="14" width="24.28515625" style="74" customWidth="1"/>
    <col min="15" max="15" width="18.42578125" style="74" customWidth="1"/>
    <col min="16" max="16384" width="8.7109375" style="74"/>
  </cols>
  <sheetData>
    <row r="1" spans="1:15" ht="15" x14ac:dyDescent="0.25">
      <c r="A1" s="239" t="s">
        <v>406</v>
      </c>
      <c r="B1" s="239"/>
      <c r="C1" s="239"/>
      <c r="D1" s="239"/>
      <c r="E1" s="239"/>
      <c r="F1" s="239"/>
      <c r="G1" s="239"/>
      <c r="H1" s="239"/>
      <c r="I1" s="239"/>
    </row>
    <row r="3" spans="1:15" ht="15" x14ac:dyDescent="0.25">
      <c r="A3" s="41" t="s">
        <v>29</v>
      </c>
    </row>
    <row r="5" spans="1:15" x14ac:dyDescent="0.2">
      <c r="A5" s="241" t="s">
        <v>17</v>
      </c>
      <c r="B5" s="241" t="s">
        <v>18</v>
      </c>
      <c r="C5" s="241" t="s">
        <v>19</v>
      </c>
      <c r="D5" s="240" t="s">
        <v>20</v>
      </c>
      <c r="E5" s="240"/>
      <c r="F5" s="240"/>
      <c r="G5" s="240"/>
      <c r="H5" s="240"/>
      <c r="I5" s="240"/>
    </row>
    <row r="6" spans="1:15" x14ac:dyDescent="0.2">
      <c r="A6" s="241"/>
      <c r="B6" s="241"/>
      <c r="C6" s="241"/>
      <c r="D6" s="71">
        <v>0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</row>
    <row r="7" spans="1:15" ht="15" x14ac:dyDescent="0.2">
      <c r="A7" s="1" t="s">
        <v>92</v>
      </c>
      <c r="B7" s="2"/>
      <c r="C7" s="2"/>
      <c r="D7" s="2"/>
      <c r="E7" s="2"/>
      <c r="F7" s="2"/>
      <c r="G7" s="2"/>
      <c r="H7" s="2"/>
      <c r="I7" s="2"/>
    </row>
    <row r="8" spans="1:15" ht="21.75" customHeight="1" x14ac:dyDescent="0.2">
      <c r="A8" s="238" t="s">
        <v>134</v>
      </c>
      <c r="B8" s="114" t="s">
        <v>107</v>
      </c>
      <c r="C8" s="115"/>
      <c r="D8" s="6"/>
      <c r="E8" s="6"/>
      <c r="F8" s="6"/>
      <c r="G8" s="6"/>
      <c r="H8" s="6"/>
      <c r="I8" s="6"/>
      <c r="J8" s="184" t="s">
        <v>322</v>
      </c>
      <c r="K8" s="183" t="s">
        <v>324</v>
      </c>
      <c r="L8" s="182" t="s">
        <v>326</v>
      </c>
      <c r="M8" s="182" t="s">
        <v>319</v>
      </c>
      <c r="N8" s="182" t="s">
        <v>320</v>
      </c>
      <c r="O8" s="182" t="s">
        <v>321</v>
      </c>
    </row>
    <row r="9" spans="1:15" ht="156.75" customHeight="1" x14ac:dyDescent="0.2">
      <c r="A9" s="238"/>
      <c r="B9" s="4">
        <v>1</v>
      </c>
      <c r="C9" s="3" t="s">
        <v>170</v>
      </c>
      <c r="D9" s="14"/>
      <c r="E9" s="9"/>
      <c r="F9" s="9"/>
      <c r="G9" s="9"/>
      <c r="H9" s="9"/>
      <c r="I9" s="9" t="s">
        <v>223</v>
      </c>
      <c r="J9" s="180" t="s">
        <v>318</v>
      </c>
      <c r="K9" s="180" t="s">
        <v>323</v>
      </c>
      <c r="L9" s="181" t="s">
        <v>325</v>
      </c>
      <c r="M9" s="181" t="s">
        <v>331</v>
      </c>
      <c r="N9" s="181" t="s">
        <v>328</v>
      </c>
      <c r="O9" s="181" t="s">
        <v>327</v>
      </c>
    </row>
    <row r="10" spans="1:15" ht="136.5" customHeight="1" x14ac:dyDescent="0.2">
      <c r="A10" s="124"/>
      <c r="B10" s="99">
        <v>2</v>
      </c>
      <c r="C10" s="20" t="s">
        <v>171</v>
      </c>
      <c r="D10" s="97"/>
      <c r="E10" s="98"/>
      <c r="F10" s="98"/>
      <c r="G10" s="98"/>
      <c r="H10" s="98"/>
      <c r="I10" s="9" t="s">
        <v>223</v>
      </c>
      <c r="J10" s="180" t="s">
        <v>407</v>
      </c>
      <c r="K10" s="180" t="s">
        <v>408</v>
      </c>
      <c r="L10" s="180" t="s">
        <v>329</v>
      </c>
      <c r="M10" s="181" t="s">
        <v>330</v>
      </c>
      <c r="N10" s="180" t="s">
        <v>332</v>
      </c>
      <c r="O10" s="180" t="s">
        <v>333</v>
      </c>
    </row>
    <row r="11" spans="1:15" ht="18" customHeight="1" x14ac:dyDescent="0.2">
      <c r="A11" s="124"/>
      <c r="B11" s="242" t="s">
        <v>172</v>
      </c>
      <c r="C11" s="243"/>
      <c r="D11" s="13"/>
      <c r="E11" s="5"/>
      <c r="F11" s="5"/>
      <c r="G11" s="5"/>
      <c r="H11" s="5"/>
      <c r="I11" s="5"/>
    </row>
    <row r="12" spans="1:15" ht="176.25" customHeight="1" x14ac:dyDescent="0.2">
      <c r="A12" s="20"/>
      <c r="B12" s="99">
        <v>3</v>
      </c>
      <c r="C12" s="3" t="s">
        <v>231</v>
      </c>
      <c r="D12" s="33"/>
      <c r="E12" s="46"/>
      <c r="F12" s="46"/>
      <c r="G12" s="46"/>
      <c r="H12" s="9"/>
      <c r="I12" s="9" t="s">
        <v>223</v>
      </c>
      <c r="J12" s="180" t="s">
        <v>334</v>
      </c>
      <c r="K12" s="180" t="s">
        <v>335</v>
      </c>
      <c r="L12" s="180" t="s">
        <v>336</v>
      </c>
      <c r="M12" s="181" t="s">
        <v>337</v>
      </c>
      <c r="N12" s="180" t="s">
        <v>332</v>
      </c>
      <c r="O12" s="180" t="s">
        <v>338</v>
      </c>
    </row>
    <row r="13" spans="1:15" ht="17.25" customHeight="1" x14ac:dyDescent="0.2">
      <c r="A13" s="20"/>
      <c r="B13" s="242" t="s">
        <v>173</v>
      </c>
      <c r="C13" s="243"/>
      <c r="D13" s="33"/>
      <c r="E13" s="46"/>
      <c r="F13" s="46"/>
      <c r="G13" s="46"/>
      <c r="H13" s="46"/>
      <c r="I13" s="46"/>
    </row>
    <row r="14" spans="1:15" ht="200.25" customHeight="1" x14ac:dyDescent="0.2">
      <c r="A14" s="20"/>
      <c r="B14" s="99">
        <v>4</v>
      </c>
      <c r="C14" s="137" t="s">
        <v>263</v>
      </c>
      <c r="D14" s="33"/>
      <c r="E14" s="46"/>
      <c r="F14" s="46"/>
      <c r="G14" s="46"/>
      <c r="H14" s="5"/>
      <c r="I14" s="46" t="s">
        <v>223</v>
      </c>
      <c r="J14" s="180" t="s">
        <v>339</v>
      </c>
      <c r="K14" s="180" t="s">
        <v>340</v>
      </c>
      <c r="L14" s="180" t="s">
        <v>341</v>
      </c>
      <c r="M14" s="181" t="s">
        <v>342</v>
      </c>
      <c r="N14" s="180" t="s">
        <v>343</v>
      </c>
      <c r="O14" s="180" t="s">
        <v>344</v>
      </c>
    </row>
    <row r="15" spans="1:15" ht="147.75" customHeight="1" x14ac:dyDescent="0.2">
      <c r="A15" s="20"/>
      <c r="B15" s="99">
        <v>5</v>
      </c>
      <c r="C15" s="137" t="s">
        <v>174</v>
      </c>
      <c r="D15" s="33"/>
      <c r="E15" s="46"/>
      <c r="F15" s="46"/>
      <c r="G15" s="46"/>
      <c r="H15" s="46"/>
      <c r="I15" s="5" t="s">
        <v>223</v>
      </c>
      <c r="J15" s="180" t="s">
        <v>345</v>
      </c>
      <c r="K15" s="180" t="s">
        <v>335</v>
      </c>
      <c r="L15" s="180" t="s">
        <v>346</v>
      </c>
      <c r="M15" s="180" t="s">
        <v>337</v>
      </c>
      <c r="N15" s="180" t="s">
        <v>332</v>
      </c>
      <c r="O15" s="180" t="s">
        <v>347</v>
      </c>
    </row>
    <row r="16" spans="1:15" ht="15" customHeight="1" x14ac:dyDescent="0.2">
      <c r="A16" s="3"/>
      <c r="B16" s="11"/>
      <c r="C16" s="10"/>
      <c r="D16" s="12">
        <f t="shared" ref="D16:I16" si="0">COUNTIF(D9:D15,"x")</f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3">
        <f t="shared" si="0"/>
        <v>5</v>
      </c>
    </row>
    <row r="17" spans="1:15" ht="15" x14ac:dyDescent="0.2">
      <c r="A17" s="3"/>
      <c r="B17" s="4"/>
      <c r="C17" s="10"/>
      <c r="D17" s="33">
        <f>D16*0</f>
        <v>0</v>
      </c>
      <c r="E17" s="33">
        <f>E16*1</f>
        <v>0</v>
      </c>
      <c r="F17" s="33">
        <f>F16*2</f>
        <v>0</v>
      </c>
      <c r="G17" s="33">
        <f>G16*3</f>
        <v>0</v>
      </c>
      <c r="H17" s="33">
        <f>H16*4</f>
        <v>0</v>
      </c>
      <c r="I17" s="33">
        <f>I16*5</f>
        <v>25</v>
      </c>
    </row>
    <row r="18" spans="1:15" ht="16.5" customHeight="1" x14ac:dyDescent="0.2">
      <c r="A18" s="19"/>
      <c r="B18" s="18"/>
      <c r="C18" s="34" t="s">
        <v>22</v>
      </c>
      <c r="D18" s="232">
        <f>(SUM(D17:I17))/(SUM(D16:I16))</f>
        <v>5</v>
      </c>
      <c r="E18" s="232"/>
      <c r="F18" s="232"/>
      <c r="G18" s="232"/>
      <c r="H18" s="232"/>
      <c r="I18" s="232"/>
    </row>
    <row r="19" spans="1:15" ht="15" hidden="1" x14ac:dyDescent="0.2">
      <c r="A19" s="15"/>
      <c r="B19" s="16"/>
      <c r="C19" s="15"/>
      <c r="D19" s="17"/>
      <c r="E19" s="17"/>
      <c r="F19" s="17"/>
      <c r="G19" s="17"/>
      <c r="H19" s="17"/>
      <c r="I19" s="17"/>
    </row>
    <row r="20" spans="1:15" ht="5.25" hidden="1" customHeight="1" x14ac:dyDescent="0.2">
      <c r="A20" s="233" t="s">
        <v>17</v>
      </c>
      <c r="B20" s="233" t="s">
        <v>18</v>
      </c>
      <c r="C20" s="233" t="s">
        <v>19</v>
      </c>
      <c r="D20" s="235" t="s">
        <v>20</v>
      </c>
      <c r="E20" s="236"/>
      <c r="F20" s="236"/>
      <c r="G20" s="236"/>
      <c r="H20" s="236"/>
      <c r="I20" s="237"/>
    </row>
    <row r="21" spans="1:15" x14ac:dyDescent="0.2">
      <c r="A21" s="234"/>
      <c r="B21" s="234"/>
      <c r="C21" s="234"/>
      <c r="D21" s="71">
        <v>0</v>
      </c>
      <c r="E21" s="71">
        <v>1</v>
      </c>
      <c r="F21" s="71">
        <v>2</v>
      </c>
      <c r="G21" s="71">
        <v>3</v>
      </c>
      <c r="H21" s="71">
        <v>4</v>
      </c>
      <c r="I21" s="71">
        <v>5</v>
      </c>
    </row>
    <row r="22" spans="1:15" ht="15" x14ac:dyDescent="0.2">
      <c r="A22" s="238" t="s">
        <v>175</v>
      </c>
      <c r="B22" s="102" t="s">
        <v>116</v>
      </c>
      <c r="C22" s="20"/>
      <c r="D22" s="6"/>
      <c r="E22" s="6"/>
      <c r="F22" s="6"/>
      <c r="G22" s="6"/>
      <c r="H22" s="6"/>
      <c r="I22" s="6"/>
    </row>
    <row r="23" spans="1:15" ht="191.25" x14ac:dyDescent="0.2">
      <c r="A23" s="238"/>
      <c r="B23" s="73">
        <v>6</v>
      </c>
      <c r="C23" s="103" t="s">
        <v>176</v>
      </c>
      <c r="D23" s="2"/>
      <c r="E23" s="2"/>
      <c r="F23" s="5"/>
      <c r="G23" s="2"/>
      <c r="H23" s="5"/>
      <c r="I23" s="5" t="s">
        <v>223</v>
      </c>
      <c r="J23" s="181" t="s">
        <v>353</v>
      </c>
      <c r="K23" s="180" t="s">
        <v>349</v>
      </c>
      <c r="L23" s="180" t="s">
        <v>348</v>
      </c>
      <c r="M23" s="180" t="s">
        <v>350</v>
      </c>
      <c r="N23" s="180" t="s">
        <v>351</v>
      </c>
      <c r="O23" s="180" t="s">
        <v>352</v>
      </c>
    </row>
    <row r="24" spans="1:15" ht="123.75" customHeight="1" x14ac:dyDescent="0.2">
      <c r="A24" s="156"/>
      <c r="B24" s="73"/>
      <c r="C24" s="103"/>
      <c r="D24" s="2"/>
      <c r="E24" s="2"/>
      <c r="F24" s="5"/>
      <c r="G24" s="2"/>
      <c r="H24" s="9"/>
      <c r="I24" s="5"/>
      <c r="J24" s="180" t="s">
        <v>354</v>
      </c>
      <c r="K24" s="180" t="s">
        <v>355</v>
      </c>
      <c r="L24" s="180" t="s">
        <v>356</v>
      </c>
      <c r="M24" s="180" t="s">
        <v>357</v>
      </c>
      <c r="N24" s="180" t="s">
        <v>351</v>
      </c>
      <c r="O24" s="180" t="s">
        <v>352</v>
      </c>
    </row>
    <row r="25" spans="1:15" ht="171" customHeight="1" x14ac:dyDescent="0.2">
      <c r="A25" s="156"/>
      <c r="B25" s="73"/>
      <c r="C25" s="103"/>
      <c r="D25" s="2"/>
      <c r="E25" s="2"/>
      <c r="F25" s="5"/>
      <c r="G25" s="2"/>
      <c r="H25" s="9"/>
      <c r="I25" s="5"/>
      <c r="J25" s="180" t="s">
        <v>358</v>
      </c>
      <c r="K25" s="180" t="s">
        <v>359</v>
      </c>
      <c r="L25" s="180" t="s">
        <v>360</v>
      </c>
      <c r="M25" s="180" t="s">
        <v>361</v>
      </c>
      <c r="N25" s="180" t="s">
        <v>351</v>
      </c>
      <c r="O25" s="180" t="s">
        <v>352</v>
      </c>
    </row>
    <row r="26" spans="1:15" ht="142.5" customHeight="1" x14ac:dyDescent="0.2">
      <c r="A26" s="20"/>
      <c r="B26" s="73">
        <v>7</v>
      </c>
      <c r="C26" s="101" t="s">
        <v>135</v>
      </c>
      <c r="D26" s="2"/>
      <c r="E26" s="2"/>
      <c r="F26" s="5"/>
      <c r="G26" s="2"/>
      <c r="H26" s="148" t="s">
        <v>223</v>
      </c>
      <c r="I26" s="9"/>
      <c r="J26" s="180" t="s">
        <v>362</v>
      </c>
      <c r="K26" s="180" t="s">
        <v>363</v>
      </c>
      <c r="L26" s="180" t="s">
        <v>364</v>
      </c>
      <c r="M26" s="180" t="s">
        <v>366</v>
      </c>
      <c r="N26" s="180" t="s">
        <v>365</v>
      </c>
      <c r="O26" s="180" t="s">
        <v>367</v>
      </c>
    </row>
    <row r="27" spans="1:15" ht="15" x14ac:dyDescent="0.2">
      <c r="A27" s="20"/>
      <c r="B27" s="102" t="s">
        <v>117</v>
      </c>
      <c r="C27" s="48"/>
      <c r="D27" s="2"/>
      <c r="E27" s="2"/>
      <c r="F27" s="2"/>
      <c r="G27" s="2"/>
      <c r="H27" s="2"/>
      <c r="I27" s="2"/>
    </row>
    <row r="28" spans="1:15" ht="177" customHeight="1" x14ac:dyDescent="0.2">
      <c r="A28" s="20"/>
      <c r="B28" s="73">
        <v>8</v>
      </c>
      <c r="C28" s="101" t="s">
        <v>177</v>
      </c>
      <c r="D28" s="2"/>
      <c r="F28" s="2"/>
      <c r="H28" s="2"/>
      <c r="I28" s="9" t="s">
        <v>223</v>
      </c>
      <c r="J28" s="180" t="s">
        <v>368</v>
      </c>
      <c r="K28" s="180" t="s">
        <v>369</v>
      </c>
      <c r="L28" s="180" t="s">
        <v>370</v>
      </c>
      <c r="M28" s="180" t="s">
        <v>371</v>
      </c>
      <c r="N28" s="180" t="s">
        <v>372</v>
      </c>
      <c r="O28" s="180" t="s">
        <v>373</v>
      </c>
    </row>
    <row r="29" spans="1:15" ht="170.25" customHeight="1" x14ac:dyDescent="0.2">
      <c r="A29" s="20"/>
      <c r="B29" s="73">
        <v>9</v>
      </c>
      <c r="C29" s="1" t="s">
        <v>178</v>
      </c>
      <c r="D29" s="2"/>
      <c r="E29" s="2"/>
      <c r="F29" s="2"/>
      <c r="G29" s="5"/>
      <c r="H29" s="5"/>
      <c r="I29" s="9" t="s">
        <v>223</v>
      </c>
      <c r="J29" s="180" t="s">
        <v>374</v>
      </c>
      <c r="K29" s="180" t="s">
        <v>375</v>
      </c>
      <c r="L29" s="180" t="s">
        <v>376</v>
      </c>
      <c r="M29" s="180" t="s">
        <v>377</v>
      </c>
      <c r="N29" s="180" t="s">
        <v>378</v>
      </c>
      <c r="O29" s="180" t="s">
        <v>379</v>
      </c>
    </row>
    <row r="30" spans="1:15" ht="15" x14ac:dyDescent="0.2">
      <c r="A30" s="20"/>
      <c r="B30" s="104" t="s">
        <v>417</v>
      </c>
      <c r="C30" s="48"/>
      <c r="D30" s="2"/>
      <c r="E30" s="2"/>
      <c r="F30" s="2"/>
      <c r="G30" s="2"/>
      <c r="H30" s="2"/>
      <c r="I30" s="2"/>
    </row>
    <row r="31" spans="1:15" ht="177" customHeight="1" x14ac:dyDescent="0.2">
      <c r="A31" s="20"/>
      <c r="B31" s="105" t="s">
        <v>2</v>
      </c>
      <c r="C31" s="106" t="s">
        <v>136</v>
      </c>
      <c r="D31" s="2"/>
      <c r="F31" s="2"/>
      <c r="G31" s="5"/>
      <c r="H31" s="148" t="s">
        <v>223</v>
      </c>
      <c r="I31" s="9"/>
      <c r="J31" s="180" t="s">
        <v>380</v>
      </c>
      <c r="K31" s="180" t="s">
        <v>381</v>
      </c>
      <c r="L31" s="180" t="s">
        <v>382</v>
      </c>
      <c r="M31" s="180" t="s">
        <v>383</v>
      </c>
      <c r="N31" s="180" t="s">
        <v>384</v>
      </c>
      <c r="O31" s="180" t="s">
        <v>385</v>
      </c>
    </row>
    <row r="32" spans="1:15" ht="211.5" customHeight="1" x14ac:dyDescent="0.2">
      <c r="A32" s="7"/>
      <c r="B32" s="107" t="s">
        <v>3</v>
      </c>
      <c r="C32" s="108" t="s">
        <v>179</v>
      </c>
      <c r="D32" s="2"/>
      <c r="E32" s="2"/>
      <c r="F32" s="2"/>
      <c r="G32" s="2"/>
      <c r="H32" s="148" t="s">
        <v>223</v>
      </c>
      <c r="I32" s="2"/>
      <c r="J32" s="180" t="s">
        <v>389</v>
      </c>
      <c r="K32" s="180" t="s">
        <v>386</v>
      </c>
      <c r="L32" s="180" t="s">
        <v>387</v>
      </c>
      <c r="M32" s="180" t="s">
        <v>388</v>
      </c>
      <c r="N32" s="180" t="s">
        <v>390</v>
      </c>
    </row>
    <row r="33" spans="1:9" ht="22.5" hidden="1" customHeight="1" x14ac:dyDescent="0.2">
      <c r="A33" s="75"/>
      <c r="B33" s="75"/>
      <c r="C33" s="76"/>
      <c r="D33" s="12">
        <f t="shared" ref="D33:I33" si="1">COUNTIF(D22:D32,"x")</f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>COUNTIF(H22:H32,"x")</f>
        <v>3</v>
      </c>
      <c r="I33" s="13">
        <f t="shared" si="1"/>
        <v>3</v>
      </c>
    </row>
    <row r="34" spans="1:9" ht="25.5" hidden="1" customHeight="1" x14ac:dyDescent="0.2">
      <c r="A34" s="77"/>
      <c r="B34" s="76"/>
      <c r="C34" s="77"/>
      <c r="D34" s="33">
        <f>D33*0</f>
        <v>0</v>
      </c>
      <c r="E34" s="33">
        <f>E33*1</f>
        <v>0</v>
      </c>
      <c r="F34" s="33">
        <f>F33*2</f>
        <v>0</v>
      </c>
      <c r="G34" s="33">
        <f>G33*3</f>
        <v>0</v>
      </c>
      <c r="H34" s="33">
        <f>H33*4</f>
        <v>12</v>
      </c>
      <c r="I34" s="33">
        <f>I33*5</f>
        <v>15</v>
      </c>
    </row>
    <row r="35" spans="1:9" ht="24.75" customHeight="1" x14ac:dyDescent="0.2">
      <c r="A35" s="19"/>
      <c r="B35" s="18"/>
      <c r="C35" s="73" t="s">
        <v>22</v>
      </c>
      <c r="D35" s="232">
        <f>(SUM(D34:I34))/(SUM(D33:I33))</f>
        <v>4.5</v>
      </c>
      <c r="E35" s="232"/>
      <c r="F35" s="232"/>
      <c r="G35" s="232"/>
      <c r="H35" s="232"/>
      <c r="I35" s="232"/>
    </row>
    <row r="36" spans="1:9" ht="15" x14ac:dyDescent="0.2">
      <c r="C36" s="40" t="s">
        <v>23</v>
      </c>
      <c r="D36" s="232">
        <f>AVERAGE(D18,D35)</f>
        <v>4.75</v>
      </c>
      <c r="E36" s="232"/>
      <c r="F36" s="232"/>
      <c r="G36" s="232"/>
      <c r="H36" s="232"/>
      <c r="I36" s="232"/>
    </row>
    <row r="37" spans="1:9" ht="15" x14ac:dyDescent="0.2">
      <c r="D37" s="22"/>
      <c r="E37" s="22"/>
      <c r="F37" s="22"/>
      <c r="G37" s="22"/>
      <c r="H37" s="22"/>
      <c r="I37" s="22"/>
    </row>
    <row r="38" spans="1:9" ht="15.2" customHeight="1" x14ac:dyDescent="0.2"/>
    <row r="39" spans="1:9" ht="15.2" customHeight="1" x14ac:dyDescent="0.2"/>
  </sheetData>
  <sheetProtection password="DD76" sheet="1" objects="1" scenarios="1"/>
  <mergeCells count="16">
    <mergeCell ref="A1:I1"/>
    <mergeCell ref="D5:I5"/>
    <mergeCell ref="D18:I18"/>
    <mergeCell ref="A5:A6"/>
    <mergeCell ref="B5:B6"/>
    <mergeCell ref="C5:C6"/>
    <mergeCell ref="A8:A9"/>
    <mergeCell ref="B11:C11"/>
    <mergeCell ref="B13:C13"/>
    <mergeCell ref="D36:I36"/>
    <mergeCell ref="D35:I35"/>
    <mergeCell ref="A20:A21"/>
    <mergeCell ref="B20:B21"/>
    <mergeCell ref="C20:C21"/>
    <mergeCell ref="D20:I20"/>
    <mergeCell ref="A22:A23"/>
  </mergeCells>
  <phoneticPr fontId="4" type="noConversion"/>
  <dataValidations count="1">
    <dataValidation type="list" allowBlank="1" showInputMessage="1" showErrorMessage="1" sqref="D9:D11">
      <formula1>$K$8:$K$9</formula1>
    </dataValidation>
  </dataValidations>
  <printOptions horizontalCentered="1" verticalCentered="1"/>
  <pageMargins left="0.354329615048119" right="0" top="0.59055008748906401" bottom="0.31496062992126" header="0.51180993000874897" footer="0.27"/>
  <pageSetup paperSize="9" scale="85" orientation="portrait" r:id="rId1"/>
  <headerFooter alignWithMargins="0"/>
  <rowBreaks count="1" manualBreakCount="1">
    <brk id="18" max="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8000"/>
  </sheetPr>
  <dimension ref="A1:I34"/>
  <sheetViews>
    <sheetView view="pageBreakPreview" topLeftCell="A24" zoomScale="85" zoomScaleNormal="85" zoomScaleSheetLayoutView="85" zoomScalePageLayoutView="85" workbookViewId="0">
      <selection activeCell="D16" sqref="D16"/>
    </sheetView>
  </sheetViews>
  <sheetFormatPr defaultColWidth="8.7109375" defaultRowHeight="12.75" x14ac:dyDescent="0.2"/>
  <cols>
    <col min="1" max="1" width="20.7109375" style="74" customWidth="1"/>
    <col min="2" max="2" width="4.42578125" style="74" customWidth="1"/>
    <col min="3" max="3" width="56.140625" style="74" customWidth="1"/>
    <col min="4" max="9" width="4.140625" style="74" customWidth="1"/>
    <col min="10" max="16384" width="8.7109375" style="74"/>
  </cols>
  <sheetData>
    <row r="1" spans="1:9" x14ac:dyDescent="0.2">
      <c r="A1" s="253" t="s">
        <v>21</v>
      </c>
      <c r="B1" s="253"/>
      <c r="C1" s="253"/>
      <c r="D1" s="253"/>
      <c r="E1" s="253"/>
      <c r="F1" s="253"/>
      <c r="G1" s="253"/>
      <c r="H1" s="253"/>
      <c r="I1" s="253"/>
    </row>
    <row r="3" spans="1:9" x14ac:dyDescent="0.2">
      <c r="A3" s="29" t="s">
        <v>29</v>
      </c>
    </row>
    <row r="5" spans="1:9" x14ac:dyDescent="0.2">
      <c r="A5" s="241" t="s">
        <v>17</v>
      </c>
      <c r="B5" s="241" t="s">
        <v>18</v>
      </c>
      <c r="C5" s="241" t="s">
        <v>19</v>
      </c>
      <c r="D5" s="240" t="s">
        <v>20</v>
      </c>
      <c r="E5" s="240"/>
      <c r="F5" s="240"/>
      <c r="G5" s="240"/>
      <c r="H5" s="240"/>
      <c r="I5" s="240"/>
    </row>
    <row r="6" spans="1:9" x14ac:dyDescent="0.2">
      <c r="A6" s="241"/>
      <c r="B6" s="241"/>
      <c r="C6" s="241"/>
      <c r="D6" s="71">
        <v>0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</row>
    <row r="7" spans="1:9" ht="15" x14ac:dyDescent="0.2">
      <c r="A7" s="250" t="s">
        <v>30</v>
      </c>
      <c r="B7" s="251" t="s">
        <v>30</v>
      </c>
      <c r="C7" s="252" t="s">
        <v>30</v>
      </c>
      <c r="D7" s="6"/>
      <c r="E7" s="6"/>
      <c r="F7" s="6"/>
      <c r="G7" s="6"/>
      <c r="H7" s="6"/>
      <c r="I7" s="6"/>
    </row>
    <row r="8" spans="1:9" ht="15" x14ac:dyDescent="0.2">
      <c r="A8" s="238" t="s">
        <v>225</v>
      </c>
      <c r="B8" s="102" t="s">
        <v>99</v>
      </c>
      <c r="C8" s="128"/>
      <c r="D8" s="2"/>
      <c r="E8" s="2"/>
      <c r="F8" s="2"/>
      <c r="G8" s="2"/>
      <c r="H8" s="2"/>
      <c r="I8" s="2"/>
    </row>
    <row r="9" spans="1:9" ht="131.44999999999999" customHeight="1" x14ac:dyDescent="0.2">
      <c r="A9" s="254"/>
      <c r="B9" s="99">
        <v>1</v>
      </c>
      <c r="C9" s="103" t="s">
        <v>180</v>
      </c>
      <c r="D9" s="2"/>
      <c r="E9" s="2"/>
      <c r="F9" s="2"/>
      <c r="G9" s="46"/>
      <c r="H9" s="149" t="s">
        <v>223</v>
      </c>
      <c r="I9" s="5"/>
    </row>
    <row r="10" spans="1:9" ht="81.75" customHeight="1" x14ac:dyDescent="0.2">
      <c r="A10" s="21"/>
      <c r="B10" s="73">
        <v>2</v>
      </c>
      <c r="C10" s="10" t="s">
        <v>181</v>
      </c>
      <c r="D10" s="2"/>
      <c r="E10" s="2"/>
      <c r="F10" s="5"/>
      <c r="G10" s="155"/>
      <c r="H10" s="149" t="s">
        <v>223</v>
      </c>
      <c r="I10" s="2"/>
    </row>
    <row r="11" spans="1:9" ht="132" customHeight="1" x14ac:dyDescent="0.2">
      <c r="A11" s="21"/>
      <c r="B11" s="34">
        <v>3</v>
      </c>
      <c r="C11" s="10" t="s">
        <v>182</v>
      </c>
      <c r="D11" s="2"/>
      <c r="E11" s="2"/>
      <c r="F11" s="5"/>
      <c r="G11" s="46"/>
      <c r="H11" s="149" t="s">
        <v>223</v>
      </c>
      <c r="I11" s="2"/>
    </row>
    <row r="12" spans="1:9" ht="106.5" customHeight="1" x14ac:dyDescent="0.2">
      <c r="A12" s="21"/>
      <c r="B12" s="34">
        <v>4</v>
      </c>
      <c r="C12" s="10" t="s">
        <v>183</v>
      </c>
      <c r="D12" s="2"/>
      <c r="E12" s="2"/>
      <c r="F12" s="5"/>
      <c r="G12" s="5"/>
      <c r="H12" s="149" t="s">
        <v>223</v>
      </c>
      <c r="I12" s="46"/>
    </row>
    <row r="13" spans="1:9" ht="15" x14ac:dyDescent="0.2">
      <c r="A13" s="21"/>
      <c r="B13" s="109" t="s">
        <v>118</v>
      </c>
      <c r="C13" s="47"/>
      <c r="D13" s="2"/>
      <c r="E13" s="2"/>
      <c r="F13" s="2"/>
      <c r="G13" s="2"/>
      <c r="H13" s="2"/>
      <c r="I13" s="2"/>
    </row>
    <row r="14" spans="1:9" ht="93.75" customHeight="1" x14ac:dyDescent="0.2">
      <c r="A14" s="21"/>
      <c r="B14" s="99">
        <v>5</v>
      </c>
      <c r="C14" s="101" t="s">
        <v>184</v>
      </c>
      <c r="D14" s="2"/>
      <c r="E14" s="2"/>
      <c r="F14" s="2"/>
      <c r="G14" s="46"/>
      <c r="H14" s="149" t="s">
        <v>223</v>
      </c>
      <c r="I14" s="46"/>
    </row>
    <row r="15" spans="1:9" ht="140.25" x14ac:dyDescent="0.2">
      <c r="A15" s="6"/>
      <c r="B15" s="73">
        <v>6</v>
      </c>
      <c r="C15" s="103" t="s">
        <v>185</v>
      </c>
      <c r="D15" s="2"/>
      <c r="E15" s="2"/>
      <c r="F15" s="5"/>
      <c r="G15" s="5"/>
      <c r="H15" s="149" t="s">
        <v>223</v>
      </c>
      <c r="I15" s="2"/>
    </row>
    <row r="16" spans="1:9" ht="15" hidden="1" x14ac:dyDescent="0.2">
      <c r="A16" s="3"/>
      <c r="B16" s="11"/>
      <c r="C16" s="3"/>
      <c r="D16" s="12">
        <f t="shared" ref="D16:I16" si="0">COUNTIF(D8:D15,"x")</f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>
        <f t="shared" si="0"/>
        <v>6</v>
      </c>
      <c r="I16" s="13">
        <f t="shared" si="0"/>
        <v>0</v>
      </c>
    </row>
    <row r="17" spans="1:9" ht="15" hidden="1" x14ac:dyDescent="0.2">
      <c r="A17" s="3"/>
      <c r="B17" s="4"/>
      <c r="C17" s="10"/>
      <c r="D17" s="33">
        <f>D16*0</f>
        <v>0</v>
      </c>
      <c r="E17" s="33">
        <f>E16*1</f>
        <v>0</v>
      </c>
      <c r="F17" s="33">
        <f>F16*2</f>
        <v>0</v>
      </c>
      <c r="G17" s="33">
        <f>G16*3</f>
        <v>0</v>
      </c>
      <c r="H17" s="33">
        <f>H16*4</f>
        <v>24</v>
      </c>
      <c r="I17" s="33">
        <f>I16*5</f>
        <v>0</v>
      </c>
    </row>
    <row r="18" spans="1:9" ht="15" x14ac:dyDescent="0.2">
      <c r="A18" s="25"/>
      <c r="B18" s="26"/>
      <c r="C18" s="73" t="s">
        <v>22</v>
      </c>
      <c r="D18" s="232">
        <f>(SUM(D17:I17))/(SUM(D16:I16))</f>
        <v>4</v>
      </c>
      <c r="E18" s="232"/>
      <c r="F18" s="232"/>
      <c r="G18" s="232"/>
      <c r="H18" s="232"/>
      <c r="I18" s="232"/>
    </row>
    <row r="19" spans="1:9" x14ac:dyDescent="0.2">
      <c r="A19" s="241" t="s">
        <v>17</v>
      </c>
      <c r="B19" s="241" t="s">
        <v>18</v>
      </c>
      <c r="C19" s="241" t="s">
        <v>19</v>
      </c>
      <c r="D19" s="240" t="s">
        <v>20</v>
      </c>
      <c r="E19" s="240"/>
      <c r="F19" s="240"/>
      <c r="G19" s="240"/>
      <c r="H19" s="240"/>
      <c r="I19" s="240"/>
    </row>
    <row r="20" spans="1:9" x14ac:dyDescent="0.2">
      <c r="A20" s="241"/>
      <c r="B20" s="241"/>
      <c r="C20" s="241"/>
      <c r="D20" s="71">
        <v>0</v>
      </c>
      <c r="E20" s="71">
        <v>1</v>
      </c>
      <c r="F20" s="71">
        <v>2</v>
      </c>
      <c r="G20" s="71">
        <v>3</v>
      </c>
      <c r="H20" s="71">
        <v>4</v>
      </c>
      <c r="I20" s="71">
        <v>5</v>
      </c>
    </row>
    <row r="21" spans="1:9" ht="18" customHeight="1" x14ac:dyDescent="0.2">
      <c r="A21" s="238" t="s">
        <v>137</v>
      </c>
      <c r="B21" s="100" t="s">
        <v>119</v>
      </c>
      <c r="C21" s="3"/>
      <c r="D21" s="2"/>
      <c r="E21" s="2"/>
      <c r="F21" s="2"/>
      <c r="G21" s="2"/>
      <c r="H21" s="2"/>
      <c r="I21" s="2"/>
    </row>
    <row r="22" spans="1:9" ht="51" x14ac:dyDescent="0.2">
      <c r="A22" s="238"/>
      <c r="B22" s="73">
        <v>7</v>
      </c>
      <c r="C22" s="47" t="s">
        <v>186</v>
      </c>
      <c r="D22" s="2"/>
      <c r="E22" s="2"/>
      <c r="F22" s="2"/>
      <c r="G22" s="5"/>
      <c r="H22" s="46"/>
      <c r="I22" s="46" t="s">
        <v>223</v>
      </c>
    </row>
    <row r="23" spans="1:9" ht="91.7" customHeight="1" x14ac:dyDescent="0.2">
      <c r="A23" s="21"/>
      <c r="B23" s="73">
        <v>8</v>
      </c>
      <c r="C23" s="110" t="s">
        <v>187</v>
      </c>
      <c r="D23" s="2"/>
      <c r="E23" s="2"/>
      <c r="F23" s="2"/>
      <c r="G23" s="5"/>
      <c r="H23" s="46"/>
      <c r="I23" s="46" t="s">
        <v>223</v>
      </c>
    </row>
    <row r="24" spans="1:9" ht="111" customHeight="1" x14ac:dyDescent="0.2">
      <c r="A24" s="21"/>
      <c r="B24" s="73">
        <v>9</v>
      </c>
      <c r="C24" s="110" t="s">
        <v>138</v>
      </c>
      <c r="D24" s="2"/>
      <c r="E24" s="2"/>
      <c r="F24" s="5"/>
      <c r="G24" s="5"/>
      <c r="H24" s="5"/>
      <c r="I24" s="46" t="s">
        <v>223</v>
      </c>
    </row>
    <row r="25" spans="1:9" ht="95.45" customHeight="1" x14ac:dyDescent="0.2">
      <c r="A25" s="21"/>
      <c r="B25" s="73">
        <v>10</v>
      </c>
      <c r="C25" s="110" t="s">
        <v>188</v>
      </c>
      <c r="D25" s="2"/>
      <c r="E25" s="2"/>
      <c r="F25" s="5"/>
      <c r="G25" s="2"/>
      <c r="H25" s="5"/>
      <c r="I25" s="46" t="s">
        <v>223</v>
      </c>
    </row>
    <row r="26" spans="1:9" ht="80.25" customHeight="1" x14ac:dyDescent="0.2">
      <c r="A26" s="21"/>
      <c r="B26" s="73">
        <v>11</v>
      </c>
      <c r="C26" s="110" t="s">
        <v>139</v>
      </c>
      <c r="D26" s="5"/>
      <c r="E26" s="5"/>
      <c r="F26" s="5"/>
      <c r="G26" s="5"/>
      <c r="H26" s="5"/>
      <c r="I26" s="46" t="s">
        <v>223</v>
      </c>
    </row>
    <row r="27" spans="1:9" ht="126.75" customHeight="1" x14ac:dyDescent="0.2">
      <c r="A27" s="21"/>
      <c r="B27" s="24">
        <v>12</v>
      </c>
      <c r="C27" s="138" t="s">
        <v>235</v>
      </c>
      <c r="D27" s="5"/>
      <c r="E27" s="9"/>
      <c r="F27" s="9"/>
      <c r="H27" s="2"/>
      <c r="I27" s="46" t="s">
        <v>223</v>
      </c>
    </row>
    <row r="28" spans="1:9" ht="15" x14ac:dyDescent="0.2">
      <c r="A28" s="21"/>
      <c r="B28" s="248" t="s">
        <v>189</v>
      </c>
      <c r="C28" s="249"/>
      <c r="D28" s="5"/>
      <c r="E28" s="5"/>
      <c r="F28" s="5"/>
      <c r="G28" s="2"/>
      <c r="H28" s="2"/>
      <c r="I28" s="2"/>
    </row>
    <row r="29" spans="1:9" ht="50.25" customHeight="1" x14ac:dyDescent="0.2">
      <c r="A29" s="6"/>
      <c r="B29" s="99">
        <v>13</v>
      </c>
      <c r="C29" s="244" t="s">
        <v>140</v>
      </c>
      <c r="D29" s="5"/>
      <c r="E29" s="5"/>
      <c r="F29" s="5"/>
      <c r="G29" s="5"/>
      <c r="H29" s="5"/>
      <c r="I29" s="46" t="s">
        <v>223</v>
      </c>
    </row>
    <row r="30" spans="1:9" ht="15" hidden="1" customHeight="1" x14ac:dyDescent="0.2">
      <c r="A30" s="3"/>
      <c r="B30" s="11"/>
      <c r="C30" s="245"/>
      <c r="D30" s="12">
        <f t="shared" ref="D30:I30" si="1">COUNTIF(D21:D29,"x")</f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3">
        <f t="shared" si="1"/>
        <v>7</v>
      </c>
    </row>
    <row r="31" spans="1:9" ht="15" hidden="1" x14ac:dyDescent="0.2">
      <c r="A31" s="3"/>
      <c r="B31" s="4"/>
      <c r="C31" s="10"/>
      <c r="D31" s="33">
        <f>D30*0</f>
        <v>0</v>
      </c>
      <c r="E31" s="33">
        <f>E30*1</f>
        <v>0</v>
      </c>
      <c r="F31" s="33">
        <f>F30*2</f>
        <v>0</v>
      </c>
      <c r="G31" s="33">
        <f>G30*3</f>
        <v>0</v>
      </c>
      <c r="H31" s="33">
        <f>H30*4</f>
        <v>0</v>
      </c>
      <c r="I31" s="33">
        <f>I30*5</f>
        <v>35</v>
      </c>
    </row>
    <row r="32" spans="1:9" ht="15" x14ac:dyDescent="0.2">
      <c r="A32" s="19"/>
      <c r="B32" s="18"/>
      <c r="C32" s="73" t="s">
        <v>22</v>
      </c>
      <c r="D32" s="232">
        <f>(SUM(D31:I31))/(SUM(D30:I30))</f>
        <v>5</v>
      </c>
      <c r="E32" s="232"/>
      <c r="F32" s="232"/>
      <c r="G32" s="232"/>
      <c r="H32" s="232"/>
      <c r="I32" s="232"/>
    </row>
    <row r="33" spans="1:9" ht="15" x14ac:dyDescent="0.2">
      <c r="C33" s="40" t="s">
        <v>24</v>
      </c>
      <c r="D33" s="232">
        <f>AVERAGE(D18,D32)</f>
        <v>4.5</v>
      </c>
      <c r="E33" s="247"/>
      <c r="F33" s="247"/>
      <c r="G33" s="247"/>
      <c r="H33" s="247"/>
      <c r="I33" s="247"/>
    </row>
    <row r="34" spans="1:9" ht="15" x14ac:dyDescent="0.2">
      <c r="A34" s="25"/>
      <c r="B34" s="26"/>
      <c r="C34" s="24"/>
      <c r="D34" s="246"/>
      <c r="E34" s="246"/>
      <c r="F34" s="246"/>
      <c r="G34" s="246"/>
      <c r="H34" s="246"/>
      <c r="I34" s="246"/>
    </row>
  </sheetData>
  <sheetProtection password="DD76" sheet="1" objects="1" scenarios="1"/>
  <mergeCells count="18">
    <mergeCell ref="A21:A22"/>
    <mergeCell ref="B19:B20"/>
    <mergeCell ref="C19:C20"/>
    <mergeCell ref="A7:C7"/>
    <mergeCell ref="A1:I1"/>
    <mergeCell ref="A5:A6"/>
    <mergeCell ref="B5:B6"/>
    <mergeCell ref="C5:C6"/>
    <mergeCell ref="A19:A20"/>
    <mergeCell ref="D5:I5"/>
    <mergeCell ref="A8:A9"/>
    <mergeCell ref="C29:C30"/>
    <mergeCell ref="D34:I34"/>
    <mergeCell ref="D18:I18"/>
    <mergeCell ref="D32:I32"/>
    <mergeCell ref="D33:I33"/>
    <mergeCell ref="D19:I19"/>
    <mergeCell ref="B28:C28"/>
  </mergeCells>
  <phoneticPr fontId="4" type="noConversion"/>
  <printOptions horizontalCentered="1" verticalCentered="1"/>
  <pageMargins left="0.70866141732283505" right="0.31496062992126" top="0.66929133858267698" bottom="0.15748031496063" header="0.15748031496063" footer="0.196850393700787"/>
  <pageSetup scale="85" orientation="portrait" r:id="rId1"/>
  <headerFooter alignWithMargins="0"/>
  <rowBreaks count="1" manualBreakCount="1">
    <brk id="1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32"/>
  <sheetViews>
    <sheetView topLeftCell="B16" zoomScale="80" zoomScaleNormal="80" zoomScaleSheetLayoutView="145" zoomScalePageLayoutView="150" workbookViewId="0">
      <selection activeCell="D16" sqref="D16:I16"/>
    </sheetView>
  </sheetViews>
  <sheetFormatPr defaultColWidth="8.7109375" defaultRowHeight="12.75" x14ac:dyDescent="0.2"/>
  <cols>
    <col min="1" max="1" width="21.140625" style="187" customWidth="1"/>
    <col min="2" max="2" width="4.42578125" style="187" customWidth="1"/>
    <col min="3" max="3" width="55.28515625" style="187" customWidth="1"/>
    <col min="4" max="9" width="4.140625" style="187" customWidth="1"/>
    <col min="10" max="10" width="48.5703125" style="185" customWidth="1"/>
    <col min="11" max="11" width="30" style="185" customWidth="1"/>
    <col min="12" max="17" width="8.7109375" style="185"/>
    <col min="18" max="16384" width="8.7109375" style="187"/>
  </cols>
  <sheetData>
    <row r="1" spans="1:13" x14ac:dyDescent="0.2">
      <c r="A1" s="256" t="s">
        <v>21</v>
      </c>
      <c r="B1" s="256"/>
      <c r="C1" s="256"/>
      <c r="D1" s="256"/>
      <c r="E1" s="256"/>
      <c r="F1" s="256"/>
      <c r="G1" s="256"/>
      <c r="H1" s="256"/>
      <c r="I1" s="256"/>
    </row>
    <row r="3" spans="1:13" x14ac:dyDescent="0.2">
      <c r="A3" s="186" t="s">
        <v>29</v>
      </c>
    </row>
    <row r="5" spans="1:13" ht="12.75" customHeight="1" x14ac:dyDescent="0.2">
      <c r="A5" s="257" t="s">
        <v>17</v>
      </c>
      <c r="B5" s="257" t="s">
        <v>18</v>
      </c>
      <c r="C5" s="258" t="s">
        <v>19</v>
      </c>
      <c r="D5" s="259" t="s">
        <v>20</v>
      </c>
      <c r="E5" s="259"/>
      <c r="F5" s="259"/>
      <c r="G5" s="259"/>
      <c r="H5" s="259"/>
      <c r="I5" s="259"/>
      <c r="J5" s="255" t="s">
        <v>391</v>
      </c>
    </row>
    <row r="6" spans="1:13" x14ac:dyDescent="0.2">
      <c r="A6" s="257"/>
      <c r="B6" s="257"/>
      <c r="C6" s="258"/>
      <c r="D6" s="188">
        <v>0</v>
      </c>
      <c r="E6" s="188">
        <v>1</v>
      </c>
      <c r="F6" s="188">
        <v>2</v>
      </c>
      <c r="G6" s="188">
        <v>3</v>
      </c>
      <c r="H6" s="188">
        <v>4</v>
      </c>
      <c r="I6" s="188">
        <v>5</v>
      </c>
      <c r="J6" s="255"/>
    </row>
    <row r="7" spans="1:13" ht="15" x14ac:dyDescent="0.2">
      <c r="A7" s="260" t="s">
        <v>31</v>
      </c>
      <c r="B7" s="261"/>
      <c r="C7" s="262"/>
      <c r="D7" s="189"/>
      <c r="E7" s="189"/>
      <c r="F7" s="189"/>
      <c r="G7" s="189"/>
      <c r="H7" s="189"/>
      <c r="I7" s="189"/>
      <c r="M7" s="190"/>
    </row>
    <row r="8" spans="1:13" ht="30" customHeight="1" x14ac:dyDescent="0.2">
      <c r="A8" s="263" t="s">
        <v>226</v>
      </c>
      <c r="B8" s="191" t="s">
        <v>120</v>
      </c>
      <c r="C8" s="192"/>
      <c r="D8" s="193"/>
      <c r="E8" s="193"/>
      <c r="F8" s="193"/>
      <c r="G8" s="193"/>
      <c r="H8" s="193"/>
      <c r="I8" s="193"/>
    </row>
    <row r="9" spans="1:13" ht="161.25" customHeight="1" x14ac:dyDescent="0.2">
      <c r="A9" s="263"/>
      <c r="B9" s="194">
        <v>1</v>
      </c>
      <c r="C9" s="195" t="s">
        <v>190</v>
      </c>
      <c r="D9" s="193"/>
      <c r="E9" s="193"/>
      <c r="F9" s="193"/>
      <c r="G9" s="196"/>
      <c r="H9" s="196" t="s">
        <v>223</v>
      </c>
      <c r="I9" s="197"/>
      <c r="J9" s="190" t="s">
        <v>392</v>
      </c>
      <c r="L9" s="198"/>
    </row>
    <row r="10" spans="1:13" ht="126" customHeight="1" x14ac:dyDescent="0.2">
      <c r="A10" s="199"/>
      <c r="B10" s="200">
        <v>2</v>
      </c>
      <c r="C10" s="195" t="s">
        <v>191</v>
      </c>
      <c r="D10" s="189"/>
      <c r="E10" s="197"/>
      <c r="F10" s="193"/>
      <c r="G10" s="201"/>
      <c r="H10" s="197" t="s">
        <v>223</v>
      </c>
      <c r="I10" s="197"/>
      <c r="J10" s="190" t="s">
        <v>393</v>
      </c>
    </row>
    <row r="11" spans="1:13" ht="23.45" customHeight="1" x14ac:dyDescent="0.2">
      <c r="A11" s="199"/>
      <c r="B11" s="264" t="s">
        <v>192</v>
      </c>
      <c r="C11" s="265"/>
      <c r="D11" s="189"/>
      <c r="E11" s="189"/>
      <c r="F11" s="189"/>
      <c r="G11" s="189"/>
      <c r="H11" s="189"/>
      <c r="I11" s="189"/>
    </row>
    <row r="12" spans="1:13" ht="148.5" customHeight="1" x14ac:dyDescent="0.2">
      <c r="A12" s="199"/>
      <c r="B12" s="202">
        <v>3</v>
      </c>
      <c r="C12" s="203" t="s">
        <v>232</v>
      </c>
      <c r="D12" s="189"/>
      <c r="E12" s="204"/>
      <c r="F12" s="189"/>
      <c r="G12" s="196"/>
      <c r="H12" s="196" t="s">
        <v>223</v>
      </c>
      <c r="I12" s="204"/>
      <c r="J12" s="190" t="s">
        <v>394</v>
      </c>
      <c r="K12" s="190" t="s">
        <v>395</v>
      </c>
      <c r="M12" s="187"/>
    </row>
    <row r="13" spans="1:13" ht="282" customHeight="1" x14ac:dyDescent="0.2">
      <c r="A13" s="199"/>
      <c r="B13" s="202">
        <v>4</v>
      </c>
      <c r="C13" s="205" t="s">
        <v>237</v>
      </c>
      <c r="D13" s="189"/>
      <c r="E13" s="204"/>
      <c r="F13" s="206"/>
      <c r="G13" s="201"/>
      <c r="H13" s="196"/>
      <c r="I13" s="196" t="s">
        <v>223</v>
      </c>
      <c r="J13" s="190" t="s">
        <v>396</v>
      </c>
      <c r="K13" s="190" t="s">
        <v>397</v>
      </c>
    </row>
    <row r="14" spans="1:13" ht="13.5" customHeight="1" x14ac:dyDescent="0.2">
      <c r="A14" s="207"/>
      <c r="B14" s="194"/>
      <c r="C14" s="195"/>
      <c r="D14" s="208">
        <f t="shared" ref="D14:I14" si="0">COUNTIF(D8:D13,"x")</f>
        <v>0</v>
      </c>
      <c r="E14" s="208">
        <f t="shared" si="0"/>
        <v>0</v>
      </c>
      <c r="F14" s="208">
        <f t="shared" si="0"/>
        <v>0</v>
      </c>
      <c r="G14" s="208">
        <f t="shared" si="0"/>
        <v>0</v>
      </c>
      <c r="H14" s="208">
        <f t="shared" si="0"/>
        <v>3</v>
      </c>
      <c r="I14" s="209">
        <f t="shared" si="0"/>
        <v>1</v>
      </c>
    </row>
    <row r="15" spans="1:13" ht="21" customHeight="1" x14ac:dyDescent="0.2">
      <c r="A15" s="207"/>
      <c r="B15" s="200"/>
      <c r="C15" s="195"/>
      <c r="D15" s="210">
        <f>D14*0</f>
        <v>0</v>
      </c>
      <c r="E15" s="210">
        <f>E14*1</f>
        <v>0</v>
      </c>
      <c r="F15" s="210">
        <f>F14*2</f>
        <v>0</v>
      </c>
      <c r="G15" s="210">
        <f>G14*3</f>
        <v>0</v>
      </c>
      <c r="H15" s="210">
        <f>H14*4</f>
        <v>12</v>
      </c>
      <c r="I15" s="210">
        <f>I14*5</f>
        <v>5</v>
      </c>
    </row>
    <row r="16" spans="1:13" ht="18" customHeight="1" x14ac:dyDescent="0.2">
      <c r="A16" s="211"/>
      <c r="B16" s="212"/>
      <c r="C16" s="213" t="s">
        <v>22</v>
      </c>
      <c r="D16" s="266">
        <f>(SUM(D15:I15))/(SUM(D14:I14))</f>
        <v>4.25</v>
      </c>
      <c r="E16" s="266"/>
      <c r="F16" s="266"/>
      <c r="G16" s="266"/>
      <c r="H16" s="266"/>
      <c r="I16" s="266"/>
    </row>
    <row r="17" spans="1:12" ht="18" customHeight="1" x14ac:dyDescent="0.2">
      <c r="A17" s="211"/>
      <c r="B17" s="212"/>
      <c r="C17" s="214"/>
      <c r="D17" s="215"/>
      <c r="E17" s="215"/>
      <c r="F17" s="215"/>
      <c r="G17" s="215"/>
      <c r="H17" s="215"/>
      <c r="I17" s="215"/>
    </row>
    <row r="18" spans="1:12" ht="18" customHeight="1" x14ac:dyDescent="0.2">
      <c r="A18" s="258" t="s">
        <v>17</v>
      </c>
      <c r="B18" s="258" t="s">
        <v>18</v>
      </c>
      <c r="C18" s="258" t="s">
        <v>19</v>
      </c>
      <c r="D18" s="259" t="s">
        <v>20</v>
      </c>
      <c r="E18" s="259"/>
      <c r="F18" s="259"/>
      <c r="G18" s="259"/>
      <c r="H18" s="259"/>
      <c r="I18" s="259"/>
    </row>
    <row r="19" spans="1:12" ht="18" customHeight="1" x14ac:dyDescent="0.2">
      <c r="A19" s="258"/>
      <c r="B19" s="258"/>
      <c r="C19" s="258"/>
      <c r="D19" s="188">
        <v>0</v>
      </c>
      <c r="E19" s="188">
        <v>1</v>
      </c>
      <c r="F19" s="188">
        <v>2</v>
      </c>
      <c r="G19" s="188">
        <v>3</v>
      </c>
      <c r="H19" s="188">
        <v>4</v>
      </c>
      <c r="I19" s="188">
        <v>5</v>
      </c>
    </row>
    <row r="20" spans="1:12" ht="21" customHeight="1" x14ac:dyDescent="0.2">
      <c r="A20" s="263" t="s">
        <v>121</v>
      </c>
      <c r="B20" s="216" t="s">
        <v>193</v>
      </c>
      <c r="C20" s="192"/>
      <c r="D20" s="189"/>
      <c r="E20" s="189"/>
      <c r="F20" s="189"/>
      <c r="G20" s="189"/>
      <c r="H20" s="189"/>
      <c r="I20" s="189"/>
    </row>
    <row r="21" spans="1:12" ht="151.5" customHeight="1" x14ac:dyDescent="0.2">
      <c r="A21" s="263"/>
      <c r="B21" s="200">
        <v>5</v>
      </c>
      <c r="C21" s="203" t="s">
        <v>233</v>
      </c>
      <c r="D21" s="189"/>
      <c r="E21" s="204"/>
      <c r="F21" s="189"/>
      <c r="G21" s="217"/>
      <c r="H21" s="196"/>
      <c r="I21" s="206" t="s">
        <v>223</v>
      </c>
      <c r="J21" s="190" t="s">
        <v>398</v>
      </c>
    </row>
    <row r="22" spans="1:12" ht="131.44999999999999" customHeight="1" x14ac:dyDescent="0.2">
      <c r="A22" s="199"/>
      <c r="B22" s="218">
        <v>6</v>
      </c>
      <c r="C22" s="203" t="s">
        <v>194</v>
      </c>
      <c r="D22" s="204"/>
      <c r="E22" s="204"/>
      <c r="F22" s="204"/>
      <c r="G22" s="204"/>
      <c r="H22" s="196"/>
      <c r="I22" s="196" t="s">
        <v>223</v>
      </c>
      <c r="J22" s="190" t="s">
        <v>399</v>
      </c>
    </row>
    <row r="23" spans="1:12" ht="119.25" customHeight="1" x14ac:dyDescent="0.2">
      <c r="A23" s="199"/>
      <c r="B23" s="200">
        <v>7</v>
      </c>
      <c r="C23" s="219" t="s">
        <v>195</v>
      </c>
      <c r="D23" s="204"/>
      <c r="E23" s="204"/>
      <c r="F23" s="204"/>
      <c r="G23" s="204"/>
      <c r="H23" s="196"/>
      <c r="I23" s="197" t="s">
        <v>223</v>
      </c>
      <c r="J23" s="190" t="s">
        <v>400</v>
      </c>
      <c r="L23" s="220"/>
    </row>
    <row r="24" spans="1:12" ht="21.4" customHeight="1" x14ac:dyDescent="0.2">
      <c r="A24" s="199"/>
      <c r="B24" s="267" t="s">
        <v>122</v>
      </c>
      <c r="C24" s="268"/>
      <c r="D24" s="189"/>
      <c r="E24" s="189"/>
      <c r="F24" s="189"/>
      <c r="G24" s="189"/>
      <c r="H24" s="196"/>
      <c r="I24" s="204"/>
    </row>
    <row r="25" spans="1:12" ht="159.75" customHeight="1" x14ac:dyDescent="0.2">
      <c r="A25" s="199"/>
      <c r="B25" s="200">
        <v>8</v>
      </c>
      <c r="C25" s="203" t="s">
        <v>196</v>
      </c>
      <c r="D25" s="204"/>
      <c r="E25" s="204"/>
      <c r="F25" s="204"/>
      <c r="G25" s="197"/>
      <c r="H25" s="197"/>
      <c r="I25" s="197" t="s">
        <v>223</v>
      </c>
      <c r="J25" s="190" t="s">
        <v>401</v>
      </c>
      <c r="K25" s="190" t="s">
        <v>402</v>
      </c>
      <c r="L25" s="190"/>
    </row>
    <row r="26" spans="1:12" ht="188.25" customHeight="1" x14ac:dyDescent="0.2">
      <c r="A26" s="199"/>
      <c r="B26" s="194">
        <v>9</v>
      </c>
      <c r="C26" s="203" t="s">
        <v>236</v>
      </c>
      <c r="D26" s="221"/>
      <c r="E26" s="196"/>
      <c r="F26" s="222"/>
      <c r="G26" s="197"/>
      <c r="H26" s="197" t="s">
        <v>223</v>
      </c>
      <c r="I26" s="221"/>
      <c r="J26" s="190" t="s">
        <v>403</v>
      </c>
      <c r="K26" s="190" t="s">
        <v>404</v>
      </c>
    </row>
    <row r="27" spans="1:12" ht="27.75" customHeight="1" x14ac:dyDescent="0.2">
      <c r="A27" s="199"/>
      <c r="B27" s="264" t="s">
        <v>197</v>
      </c>
      <c r="C27" s="269"/>
      <c r="D27" s="197"/>
      <c r="E27" s="197"/>
      <c r="F27" s="197"/>
      <c r="G27" s="197"/>
      <c r="H27" s="201"/>
      <c r="I27" s="197"/>
    </row>
    <row r="28" spans="1:12" ht="121.5" customHeight="1" x14ac:dyDescent="0.2">
      <c r="A28" s="189"/>
      <c r="B28" s="200">
        <v>10</v>
      </c>
      <c r="C28" s="203" t="s">
        <v>234</v>
      </c>
      <c r="D28" s="204"/>
      <c r="E28" s="204"/>
      <c r="G28" s="197"/>
      <c r="H28" s="196"/>
      <c r="I28" s="197" t="s">
        <v>223</v>
      </c>
      <c r="J28" s="190" t="s">
        <v>405</v>
      </c>
    </row>
    <row r="29" spans="1:12" ht="20.25" hidden="1" customHeight="1" x14ac:dyDescent="0.2">
      <c r="A29" s="207"/>
      <c r="B29" s="194"/>
      <c r="C29" s="195"/>
      <c r="D29" s="208">
        <f t="shared" ref="D29:I29" si="1">COUNTIF(D20:D28,"x")</f>
        <v>0</v>
      </c>
      <c r="E29" s="208">
        <f t="shared" si="1"/>
        <v>0</v>
      </c>
      <c r="F29" s="208">
        <f t="shared" si="1"/>
        <v>0</v>
      </c>
      <c r="G29" s="208">
        <f t="shared" si="1"/>
        <v>0</v>
      </c>
      <c r="H29" s="208">
        <f t="shared" si="1"/>
        <v>1</v>
      </c>
      <c r="I29" s="209">
        <f t="shared" si="1"/>
        <v>5</v>
      </c>
    </row>
    <row r="30" spans="1:12" ht="21.75" hidden="1" customHeight="1" x14ac:dyDescent="0.2">
      <c r="A30" s="207"/>
      <c r="B30" s="200"/>
      <c r="C30" s="195"/>
      <c r="D30" s="210">
        <f>D29*0</f>
        <v>0</v>
      </c>
      <c r="E30" s="210">
        <f>E29*1</f>
        <v>0</v>
      </c>
      <c r="F30" s="210">
        <f>F29*2</f>
        <v>0</v>
      </c>
      <c r="G30" s="210">
        <f>G29*3</f>
        <v>0</v>
      </c>
      <c r="H30" s="210">
        <f>H29*4</f>
        <v>4</v>
      </c>
      <c r="I30" s="210">
        <f>I29*5</f>
        <v>25</v>
      </c>
    </row>
    <row r="31" spans="1:12" ht="15" x14ac:dyDescent="0.2">
      <c r="A31" s="211"/>
      <c r="B31" s="212"/>
      <c r="C31" s="213" t="s">
        <v>22</v>
      </c>
      <c r="D31" s="266">
        <f>(SUM(D30:I30))/(SUM(D29:I29))</f>
        <v>4.833333333333333</v>
      </c>
      <c r="E31" s="266"/>
      <c r="F31" s="266"/>
      <c r="G31" s="266"/>
      <c r="H31" s="266"/>
      <c r="I31" s="266"/>
    </row>
    <row r="32" spans="1:12" ht="15" x14ac:dyDescent="0.2">
      <c r="A32" s="211"/>
      <c r="B32" s="212"/>
      <c r="C32" s="223" t="s">
        <v>25</v>
      </c>
      <c r="D32" s="266">
        <f>AVERAGE(D16,D31)</f>
        <v>4.5416666666666661</v>
      </c>
      <c r="E32" s="270"/>
      <c r="F32" s="270"/>
      <c r="G32" s="270"/>
      <c r="H32" s="270"/>
      <c r="I32" s="270"/>
    </row>
  </sheetData>
  <sheetProtection password="DD76" sheet="1" objects="1" scenarios="1"/>
  <mergeCells count="19">
    <mergeCell ref="A20:A21"/>
    <mergeCell ref="B24:C24"/>
    <mergeCell ref="B27:C27"/>
    <mergeCell ref="D31:I31"/>
    <mergeCell ref="D32:I32"/>
    <mergeCell ref="A7:C7"/>
    <mergeCell ref="A8:A9"/>
    <mergeCell ref="B11:C11"/>
    <mergeCell ref="D16:I16"/>
    <mergeCell ref="A18:A19"/>
    <mergeCell ref="B18:B19"/>
    <mergeCell ref="C18:C19"/>
    <mergeCell ref="D18:I18"/>
    <mergeCell ref="J5:J6"/>
    <mergeCell ref="A1:I1"/>
    <mergeCell ref="A5:A6"/>
    <mergeCell ref="B5:B6"/>
    <mergeCell ref="C5:C6"/>
    <mergeCell ref="D5:I5"/>
  </mergeCells>
  <printOptions horizontalCentered="1" verticalCentered="1"/>
  <pageMargins left="0.59055118110236204" right="0.25" top="0.43307086614173201" bottom="0.35433070866141703" header="0.31496062992126" footer="0.23622047244094499"/>
  <pageSetup scale="47" orientation="portrait" r:id="rId1"/>
  <headerFooter alignWithMargins="0"/>
  <rowBreaks count="1" manualBreakCount="1">
    <brk id="1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opLeftCell="A5" zoomScale="120" zoomScaleNormal="120" zoomScaleSheetLayoutView="120" workbookViewId="0">
      <pane xSplit="1" ySplit="3" topLeftCell="B28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8.7109375" defaultRowHeight="12.75" x14ac:dyDescent="0.2"/>
  <cols>
    <col min="1" max="1" width="23.7109375" style="74" customWidth="1"/>
    <col min="2" max="2" width="4.42578125" style="74" customWidth="1"/>
    <col min="3" max="3" width="57.42578125" style="74" customWidth="1"/>
    <col min="4" max="7" width="4.140625" style="74" customWidth="1"/>
    <col min="8" max="9" width="4.140625" style="142" customWidth="1"/>
    <col min="10" max="16384" width="8.7109375" style="74"/>
  </cols>
  <sheetData>
    <row r="1" spans="1:9" x14ac:dyDescent="0.2">
      <c r="A1" s="253" t="s">
        <v>21</v>
      </c>
      <c r="B1" s="253"/>
      <c r="C1" s="253"/>
      <c r="D1" s="253"/>
      <c r="E1" s="253"/>
      <c r="F1" s="253"/>
      <c r="G1" s="253"/>
      <c r="H1" s="253"/>
      <c r="I1" s="253"/>
    </row>
    <row r="3" spans="1:9" x14ac:dyDescent="0.2">
      <c r="A3" s="29" t="s">
        <v>29</v>
      </c>
    </row>
    <row r="5" spans="1:9" x14ac:dyDescent="0.2">
      <c r="A5" s="271" t="s">
        <v>17</v>
      </c>
      <c r="B5" s="271" t="s">
        <v>18</v>
      </c>
      <c r="C5" s="271" t="s">
        <v>19</v>
      </c>
      <c r="D5" s="272" t="s">
        <v>20</v>
      </c>
      <c r="E5" s="272"/>
      <c r="F5" s="272"/>
      <c r="G5" s="272"/>
      <c r="H5" s="272"/>
      <c r="I5" s="272"/>
    </row>
    <row r="6" spans="1:9" x14ac:dyDescent="0.2">
      <c r="A6" s="271"/>
      <c r="B6" s="271"/>
      <c r="C6" s="271"/>
      <c r="D6" s="73">
        <v>0</v>
      </c>
      <c r="E6" s="73">
        <v>1</v>
      </c>
      <c r="F6" s="73">
        <v>2</v>
      </c>
      <c r="G6" s="73">
        <v>3</v>
      </c>
      <c r="H6" s="73">
        <v>4</v>
      </c>
      <c r="I6" s="73">
        <v>5</v>
      </c>
    </row>
    <row r="7" spans="1:9" ht="15" customHeight="1" x14ac:dyDescent="0.2">
      <c r="A7" s="250" t="s">
        <v>113</v>
      </c>
      <c r="B7" s="251"/>
      <c r="C7" s="252"/>
      <c r="D7" s="6"/>
      <c r="E7" s="6"/>
      <c r="F7" s="6"/>
      <c r="G7" s="6"/>
      <c r="H7" s="9"/>
      <c r="I7" s="9"/>
    </row>
    <row r="8" spans="1:9" ht="16.350000000000001" customHeight="1" x14ac:dyDescent="0.2">
      <c r="A8" s="238" t="s">
        <v>228</v>
      </c>
      <c r="B8" s="111" t="s">
        <v>4</v>
      </c>
      <c r="C8" s="20"/>
      <c r="D8" s="2"/>
      <c r="E8" s="2"/>
      <c r="F8" s="2"/>
      <c r="G8" s="2"/>
      <c r="H8" s="5"/>
      <c r="I8" s="5"/>
    </row>
    <row r="9" spans="1:9" ht="156" customHeight="1" x14ac:dyDescent="0.2">
      <c r="A9" s="273"/>
      <c r="B9" s="11">
        <v>1</v>
      </c>
      <c r="C9" s="113" t="s">
        <v>266</v>
      </c>
      <c r="D9" s="5"/>
      <c r="E9" s="5"/>
      <c r="F9" s="5"/>
      <c r="G9" s="5"/>
      <c r="H9" s="157" t="s">
        <v>223</v>
      </c>
      <c r="I9" s="5"/>
    </row>
    <row r="10" spans="1:9" ht="70.5" customHeight="1" x14ac:dyDescent="0.2">
      <c r="A10" s="21"/>
      <c r="B10" s="117">
        <v>2</v>
      </c>
      <c r="C10" s="47" t="s">
        <v>267</v>
      </c>
      <c r="D10" s="5"/>
      <c r="E10" s="5"/>
      <c r="F10" s="5"/>
      <c r="G10" s="157"/>
      <c r="H10" s="157" t="s">
        <v>223</v>
      </c>
      <c r="I10" s="5"/>
    </row>
    <row r="11" spans="1:9" ht="64.5" customHeight="1" x14ac:dyDescent="0.2">
      <c r="A11" s="21"/>
      <c r="B11" s="4">
        <v>3</v>
      </c>
      <c r="C11" s="139" t="s">
        <v>268</v>
      </c>
      <c r="D11" s="5"/>
      <c r="E11" s="5"/>
      <c r="F11" s="5"/>
      <c r="G11" s="5"/>
      <c r="H11" s="133" t="s">
        <v>223</v>
      </c>
      <c r="I11" s="46"/>
    </row>
    <row r="12" spans="1:9" ht="15.2" customHeight="1" x14ac:dyDescent="0.2">
      <c r="A12" s="21"/>
      <c r="B12" s="242" t="s">
        <v>114</v>
      </c>
      <c r="C12" s="243"/>
      <c r="D12" s="2"/>
      <c r="E12" s="2"/>
      <c r="F12" s="2"/>
      <c r="G12" s="2"/>
      <c r="H12" s="5"/>
      <c r="I12" s="5"/>
    </row>
    <row r="13" spans="1:9" ht="219.75" customHeight="1" x14ac:dyDescent="0.2">
      <c r="A13" s="6"/>
      <c r="B13" s="4">
        <v>4</v>
      </c>
      <c r="C13" s="96" t="s">
        <v>269</v>
      </c>
      <c r="D13" s="5"/>
      <c r="E13" s="5"/>
      <c r="F13" s="5"/>
      <c r="G13" s="5"/>
      <c r="H13" s="133" t="s">
        <v>223</v>
      </c>
      <c r="I13" s="46"/>
    </row>
    <row r="14" spans="1:9" ht="21" customHeight="1" x14ac:dyDescent="0.2">
      <c r="A14" s="21"/>
      <c r="B14" s="274" t="s">
        <v>115</v>
      </c>
      <c r="C14" s="275"/>
      <c r="D14" s="6"/>
      <c r="E14" s="6"/>
      <c r="F14" s="6"/>
      <c r="G14" s="6"/>
      <c r="H14" s="9"/>
      <c r="I14" s="9"/>
    </row>
    <row r="15" spans="1:9" ht="118.5" customHeight="1" x14ac:dyDescent="0.2">
      <c r="A15" s="21"/>
      <c r="B15" s="4">
        <v>5</v>
      </c>
      <c r="C15" s="113" t="s">
        <v>270</v>
      </c>
      <c r="D15" s="5"/>
      <c r="E15" s="5"/>
      <c r="F15" s="5"/>
      <c r="G15" s="133" t="s">
        <v>223</v>
      </c>
      <c r="H15" s="5"/>
      <c r="I15" s="5"/>
    </row>
    <row r="16" spans="1:9" ht="149.44999999999999" customHeight="1" x14ac:dyDescent="0.2">
      <c r="A16" s="21"/>
      <c r="B16" s="4">
        <v>6</v>
      </c>
      <c r="C16" s="276" t="s">
        <v>271</v>
      </c>
      <c r="D16" s="5"/>
      <c r="E16" s="5"/>
      <c r="F16" s="5"/>
      <c r="G16" s="133" t="s">
        <v>223</v>
      </c>
      <c r="H16" s="5"/>
      <c r="I16" s="5"/>
    </row>
    <row r="17" spans="1:9" ht="15" hidden="1" customHeight="1" x14ac:dyDescent="0.2">
      <c r="A17" s="3"/>
      <c r="B17" s="11"/>
      <c r="C17" s="273"/>
      <c r="D17" s="12">
        <f t="shared" ref="D17:I17" si="0">COUNTIF(D8:D16,"x")</f>
        <v>0</v>
      </c>
      <c r="E17" s="12">
        <f t="shared" si="0"/>
        <v>0</v>
      </c>
      <c r="F17" s="12">
        <f t="shared" si="0"/>
        <v>0</v>
      </c>
      <c r="G17" s="12">
        <f t="shared" si="0"/>
        <v>2</v>
      </c>
      <c r="H17" s="12">
        <f t="shared" si="0"/>
        <v>4</v>
      </c>
      <c r="I17" s="13">
        <f t="shared" si="0"/>
        <v>0</v>
      </c>
    </row>
    <row r="18" spans="1:9" ht="15" hidden="1" x14ac:dyDescent="0.2">
      <c r="A18" s="3"/>
      <c r="B18" s="4"/>
      <c r="C18" s="10"/>
      <c r="D18" s="33">
        <f>D17*0</f>
        <v>0</v>
      </c>
      <c r="E18" s="33">
        <f>E17*1</f>
        <v>0</v>
      </c>
      <c r="F18" s="33">
        <f>F17*2</f>
        <v>0</v>
      </c>
      <c r="G18" s="33">
        <f>G17*3</f>
        <v>6</v>
      </c>
      <c r="H18" s="33">
        <f>H17*4</f>
        <v>16</v>
      </c>
      <c r="I18" s="33">
        <f>I17*5</f>
        <v>0</v>
      </c>
    </row>
    <row r="19" spans="1:9" ht="15" x14ac:dyDescent="0.2">
      <c r="A19" s="19"/>
      <c r="B19" s="26"/>
      <c r="C19" s="73" t="s">
        <v>22</v>
      </c>
      <c r="D19" s="232">
        <f>(SUM(D18:I18))/(SUM(D17:I17))</f>
        <v>3.6666666666666665</v>
      </c>
      <c r="E19" s="232"/>
      <c r="F19" s="232"/>
      <c r="G19" s="232"/>
      <c r="H19" s="232"/>
      <c r="I19" s="232"/>
    </row>
    <row r="21" spans="1:9" x14ac:dyDescent="0.2">
      <c r="A21" s="241" t="s">
        <v>17</v>
      </c>
      <c r="B21" s="241" t="s">
        <v>18</v>
      </c>
      <c r="C21" s="241" t="s">
        <v>19</v>
      </c>
      <c r="D21" s="240" t="s">
        <v>20</v>
      </c>
      <c r="E21" s="240"/>
      <c r="F21" s="240"/>
      <c r="G21" s="240"/>
      <c r="H21" s="240"/>
      <c r="I21" s="240"/>
    </row>
    <row r="22" spans="1:9" x14ac:dyDescent="0.2">
      <c r="A22" s="241"/>
      <c r="B22" s="241"/>
      <c r="C22" s="241"/>
      <c r="D22" s="71">
        <v>0</v>
      </c>
      <c r="E22" s="71">
        <v>1</v>
      </c>
      <c r="F22" s="71">
        <v>2</v>
      </c>
      <c r="G22" s="71">
        <v>3</v>
      </c>
      <c r="H22" s="71">
        <v>4</v>
      </c>
      <c r="I22" s="71">
        <v>5</v>
      </c>
    </row>
    <row r="23" spans="1:9" ht="16.350000000000001" customHeight="1" x14ac:dyDescent="0.2">
      <c r="A23" s="238" t="s">
        <v>227</v>
      </c>
      <c r="B23" s="78" t="s">
        <v>200</v>
      </c>
      <c r="C23" s="92"/>
      <c r="D23" s="2"/>
      <c r="E23" s="2"/>
      <c r="F23" s="2"/>
      <c r="G23" s="2"/>
      <c r="H23" s="5"/>
      <c r="I23" s="5"/>
    </row>
    <row r="24" spans="1:9" ht="78" customHeight="1" x14ac:dyDescent="0.2">
      <c r="A24" s="254"/>
      <c r="B24" s="4">
        <v>7</v>
      </c>
      <c r="C24" s="96" t="s">
        <v>272</v>
      </c>
      <c r="D24" s="5"/>
      <c r="E24" s="5"/>
      <c r="F24" s="5"/>
      <c r="G24" s="133"/>
      <c r="H24" s="5" t="s">
        <v>223</v>
      </c>
      <c r="I24" s="5"/>
    </row>
    <row r="25" spans="1:9" ht="91.7" customHeight="1" x14ac:dyDescent="0.2">
      <c r="A25" s="27"/>
      <c r="B25" s="4">
        <v>8</v>
      </c>
      <c r="C25" s="136" t="s">
        <v>273</v>
      </c>
      <c r="D25" s="5"/>
      <c r="E25" s="5"/>
      <c r="F25" s="5"/>
      <c r="G25" s="5"/>
      <c r="H25" s="5" t="s">
        <v>223</v>
      </c>
      <c r="I25" s="5"/>
    </row>
    <row r="26" spans="1:9" ht="15" x14ac:dyDescent="0.2">
      <c r="A26" s="28"/>
      <c r="B26" s="78" t="s">
        <v>203</v>
      </c>
      <c r="C26" s="31"/>
      <c r="D26" s="2"/>
      <c r="E26" s="2"/>
      <c r="F26" s="2"/>
      <c r="G26" s="2"/>
      <c r="H26" s="5"/>
      <c r="I26" s="5"/>
    </row>
    <row r="27" spans="1:9" ht="132.75" customHeight="1" x14ac:dyDescent="0.2">
      <c r="A27" s="28"/>
      <c r="B27" s="4">
        <v>9</v>
      </c>
      <c r="C27" s="95" t="s">
        <v>204</v>
      </c>
      <c r="D27" s="5"/>
      <c r="E27" s="5"/>
      <c r="F27" s="5"/>
      <c r="G27" s="133" t="s">
        <v>223</v>
      </c>
      <c r="H27" s="5"/>
      <c r="I27" s="133"/>
    </row>
    <row r="28" spans="1:9" ht="72.75" customHeight="1" x14ac:dyDescent="0.2">
      <c r="A28" s="28"/>
      <c r="B28" s="4">
        <v>10</v>
      </c>
      <c r="C28" s="95" t="s">
        <v>205</v>
      </c>
      <c r="D28" s="5"/>
      <c r="E28" s="5"/>
      <c r="F28" s="5"/>
      <c r="G28" s="133" t="s">
        <v>223</v>
      </c>
      <c r="H28" s="5"/>
      <c r="I28" s="5"/>
    </row>
    <row r="29" spans="1:9" ht="55.7" customHeight="1" x14ac:dyDescent="0.2">
      <c r="A29" s="28"/>
      <c r="B29" s="4">
        <v>11</v>
      </c>
      <c r="C29" s="95" t="s">
        <v>206</v>
      </c>
      <c r="D29" s="5"/>
      <c r="E29" s="5"/>
      <c r="F29" s="5"/>
      <c r="G29" s="133" t="s">
        <v>223</v>
      </c>
      <c r="H29" s="133"/>
      <c r="I29" s="5"/>
    </row>
    <row r="30" spans="1:9" ht="15" hidden="1" x14ac:dyDescent="0.2">
      <c r="A30" s="3"/>
      <c r="B30" s="11"/>
      <c r="C30" s="3"/>
      <c r="D30" s="12">
        <f t="shared" ref="D30:I30" si="1">COUNTIF(D23:D29,"x")</f>
        <v>0</v>
      </c>
      <c r="E30" s="12">
        <f t="shared" si="1"/>
        <v>0</v>
      </c>
      <c r="F30" s="12">
        <f t="shared" si="1"/>
        <v>0</v>
      </c>
      <c r="G30" s="12">
        <f t="shared" si="1"/>
        <v>3</v>
      </c>
      <c r="H30" s="12">
        <f t="shared" si="1"/>
        <v>2</v>
      </c>
      <c r="I30" s="13">
        <f t="shared" si="1"/>
        <v>0</v>
      </c>
    </row>
    <row r="31" spans="1:9" ht="15" hidden="1" x14ac:dyDescent="0.2">
      <c r="A31" s="3"/>
      <c r="B31" s="4"/>
      <c r="C31" s="10"/>
      <c r="D31" s="33">
        <f>D30*0</f>
        <v>0</v>
      </c>
      <c r="E31" s="33">
        <f>E30*1</f>
        <v>0</v>
      </c>
      <c r="F31" s="33">
        <f>F30*2</f>
        <v>0</v>
      </c>
      <c r="G31" s="33">
        <f>G30*3</f>
        <v>9</v>
      </c>
      <c r="H31" s="33">
        <f>H30*4</f>
        <v>8</v>
      </c>
      <c r="I31" s="33">
        <f>I30*5</f>
        <v>0</v>
      </c>
    </row>
    <row r="32" spans="1:9" ht="15" x14ac:dyDescent="0.2">
      <c r="A32" s="25"/>
      <c r="B32" s="26"/>
      <c r="C32" s="73" t="s">
        <v>22</v>
      </c>
      <c r="D32" s="232">
        <f>(SUM(D31:I31))/(SUM(D30:I30))</f>
        <v>3.4</v>
      </c>
      <c r="E32" s="232"/>
      <c r="F32" s="232"/>
      <c r="G32" s="232"/>
      <c r="H32" s="232"/>
      <c r="I32" s="232"/>
    </row>
    <row r="33" spans="1:9" ht="15" x14ac:dyDescent="0.2">
      <c r="A33" s="25"/>
      <c r="B33" s="26"/>
      <c r="C33" s="40" t="s">
        <v>26</v>
      </c>
      <c r="D33" s="232">
        <f>AVERAGE(D19,D32)</f>
        <v>3.5333333333333332</v>
      </c>
      <c r="E33" s="247"/>
      <c r="F33" s="247"/>
      <c r="G33" s="247"/>
      <c r="H33" s="247"/>
      <c r="I33" s="247"/>
    </row>
  </sheetData>
  <sheetProtection password="DD76" sheet="1" objects="1" scenarios="1"/>
  <mergeCells count="18">
    <mergeCell ref="A23:A24"/>
    <mergeCell ref="D32:I32"/>
    <mergeCell ref="D33:I33"/>
    <mergeCell ref="A8:A9"/>
    <mergeCell ref="B12:C12"/>
    <mergeCell ref="B14:C14"/>
    <mergeCell ref="C16:C17"/>
    <mergeCell ref="D19:I19"/>
    <mergeCell ref="A21:A22"/>
    <mergeCell ref="B21:B22"/>
    <mergeCell ref="C21:C22"/>
    <mergeCell ref="D21:I21"/>
    <mergeCell ref="A7:C7"/>
    <mergeCell ref="A1:I1"/>
    <mergeCell ref="A5:A6"/>
    <mergeCell ref="B5:B6"/>
    <mergeCell ref="C5:C6"/>
    <mergeCell ref="D5:I5"/>
  </mergeCells>
  <printOptions horizontalCentered="1" verticalCentered="1"/>
  <pageMargins left="0.59055118110236204" right="0.25" top="0.54" bottom="0.17" header="0.17" footer="0.17"/>
  <pageSetup scale="85" orientation="portrait" r:id="rId1"/>
  <headerFooter alignWithMargins="0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5"/>
  <sheetViews>
    <sheetView topLeftCell="A30" zoomScaleNormal="100" zoomScaleSheetLayoutView="130" zoomScalePageLayoutView="115" workbookViewId="0">
      <selection activeCell="D16" sqref="D16"/>
    </sheetView>
  </sheetViews>
  <sheetFormatPr defaultColWidth="8.7109375" defaultRowHeight="12.75" x14ac:dyDescent="0.2"/>
  <cols>
    <col min="1" max="1" width="21.7109375" style="74" customWidth="1"/>
    <col min="2" max="2" width="4.42578125" style="74" customWidth="1"/>
    <col min="3" max="3" width="60.42578125" style="74" customWidth="1"/>
    <col min="4" max="7" width="4.140625" style="74" customWidth="1"/>
    <col min="8" max="9" width="4.140625" style="142" customWidth="1"/>
    <col min="10" max="16384" width="8.7109375" style="74"/>
  </cols>
  <sheetData>
    <row r="1" spans="1:9" x14ac:dyDescent="0.2">
      <c r="A1" s="253" t="s">
        <v>21</v>
      </c>
      <c r="B1" s="253"/>
      <c r="C1" s="253"/>
      <c r="D1" s="253"/>
      <c r="E1" s="253"/>
      <c r="F1" s="253"/>
      <c r="G1" s="253"/>
      <c r="H1" s="253"/>
      <c r="I1" s="253"/>
    </row>
    <row r="3" spans="1:9" x14ac:dyDescent="0.2">
      <c r="A3" s="29" t="s">
        <v>29</v>
      </c>
    </row>
    <row r="5" spans="1:9" x14ac:dyDescent="0.2">
      <c r="A5" s="241" t="s">
        <v>17</v>
      </c>
      <c r="B5" s="241" t="s">
        <v>18</v>
      </c>
      <c r="C5" s="241" t="s">
        <v>19</v>
      </c>
      <c r="D5" s="240" t="s">
        <v>20</v>
      </c>
      <c r="E5" s="240"/>
      <c r="F5" s="240"/>
      <c r="G5" s="240"/>
      <c r="H5" s="240"/>
      <c r="I5" s="240"/>
    </row>
    <row r="6" spans="1:9" x14ac:dyDescent="0.2">
      <c r="A6" s="241"/>
      <c r="B6" s="241"/>
      <c r="C6" s="241"/>
      <c r="D6" s="71">
        <v>0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</row>
    <row r="7" spans="1:9" ht="17.649999999999999" customHeight="1" x14ac:dyDescent="0.2">
      <c r="A7" s="50" t="s">
        <v>108</v>
      </c>
      <c r="D7" s="2"/>
      <c r="E7" s="2"/>
      <c r="F7" s="2"/>
      <c r="G7" s="2"/>
      <c r="H7" s="5"/>
      <c r="I7" s="5"/>
    </row>
    <row r="8" spans="1:9" ht="24" customHeight="1" x14ac:dyDescent="0.2">
      <c r="A8" s="238" t="s">
        <v>229</v>
      </c>
      <c r="B8" s="49" t="s">
        <v>238</v>
      </c>
      <c r="C8" s="31"/>
      <c r="D8" s="2"/>
      <c r="E8" s="2"/>
      <c r="F8" s="2"/>
      <c r="G8" s="2"/>
      <c r="H8" s="5"/>
      <c r="I8" s="5"/>
    </row>
    <row r="9" spans="1:9" ht="69" customHeight="1" x14ac:dyDescent="0.2">
      <c r="A9" s="238"/>
      <c r="B9" s="4">
        <v>1</v>
      </c>
      <c r="C9" s="47" t="s">
        <v>274</v>
      </c>
      <c r="D9" s="5"/>
      <c r="E9" s="5"/>
      <c r="F9" s="5"/>
      <c r="G9" s="5"/>
      <c r="H9" s="5" t="s">
        <v>223</v>
      </c>
      <c r="I9" s="5"/>
    </row>
    <row r="10" spans="1:9" ht="105" customHeight="1" x14ac:dyDescent="0.2">
      <c r="A10" s="21"/>
      <c r="B10" s="4">
        <v>2</v>
      </c>
      <c r="C10" s="125" t="s">
        <v>275</v>
      </c>
      <c r="D10" s="5"/>
      <c r="E10" s="5"/>
      <c r="F10" s="5"/>
      <c r="G10" s="5"/>
      <c r="H10" s="5" t="s">
        <v>223</v>
      </c>
      <c r="I10" s="5"/>
    </row>
    <row r="11" spans="1:9" ht="111" customHeight="1" x14ac:dyDescent="0.2">
      <c r="A11" s="21"/>
      <c r="B11" s="4">
        <v>3</v>
      </c>
      <c r="C11" s="125" t="s">
        <v>276</v>
      </c>
      <c r="D11" s="5"/>
      <c r="E11" s="5"/>
      <c r="F11" s="133"/>
      <c r="G11" s="5"/>
      <c r="H11" s="5" t="s">
        <v>223</v>
      </c>
      <c r="I11" s="5"/>
    </row>
    <row r="12" spans="1:9" ht="150" customHeight="1" x14ac:dyDescent="0.2">
      <c r="A12" s="21"/>
      <c r="B12" s="4">
        <v>4</v>
      </c>
      <c r="C12" s="125" t="s">
        <v>277</v>
      </c>
      <c r="D12" s="5"/>
      <c r="E12" s="5"/>
      <c r="F12" s="5"/>
      <c r="G12" s="5"/>
      <c r="H12" s="5" t="s">
        <v>223</v>
      </c>
      <c r="I12" s="5"/>
    </row>
    <row r="13" spans="1:9" ht="15.2" customHeight="1" x14ac:dyDescent="0.2">
      <c r="A13" s="21"/>
      <c r="B13" s="111" t="s">
        <v>109</v>
      </c>
      <c r="C13" s="92"/>
      <c r="D13" s="2"/>
      <c r="E13" s="2"/>
      <c r="F13" s="2"/>
      <c r="G13" s="2"/>
      <c r="H13" s="5"/>
      <c r="I13" s="5"/>
    </row>
    <row r="14" spans="1:9" ht="79.5" customHeight="1" x14ac:dyDescent="0.2">
      <c r="A14" s="30"/>
      <c r="B14" s="11">
        <v>5</v>
      </c>
      <c r="C14" s="126" t="s">
        <v>278</v>
      </c>
      <c r="D14" s="5"/>
      <c r="E14" s="5"/>
      <c r="F14" s="5"/>
      <c r="G14" s="133"/>
      <c r="H14" s="5"/>
      <c r="I14" s="5" t="s">
        <v>223</v>
      </c>
    </row>
    <row r="15" spans="1:9" ht="85.5" customHeight="1" x14ac:dyDescent="0.2">
      <c r="A15" s="6"/>
      <c r="B15" s="51" t="s">
        <v>7</v>
      </c>
      <c r="C15" s="126" t="s">
        <v>279</v>
      </c>
      <c r="D15" s="5"/>
      <c r="E15" s="5"/>
      <c r="F15" s="5"/>
      <c r="G15" s="5"/>
      <c r="H15" s="5"/>
      <c r="I15" s="5" t="s">
        <v>223</v>
      </c>
    </row>
    <row r="16" spans="1:9" ht="21" hidden="1" customHeight="1" x14ac:dyDescent="0.2">
      <c r="A16" s="3"/>
      <c r="B16" s="11"/>
      <c r="C16" s="10"/>
      <c r="D16" s="12">
        <f t="shared" ref="D16:I16" si="0">COUNTIF(D8:D15,"x")</f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>
        <f t="shared" si="0"/>
        <v>4</v>
      </c>
      <c r="I16" s="13">
        <f t="shared" si="0"/>
        <v>2</v>
      </c>
    </row>
    <row r="17" spans="1:9" ht="17.25" hidden="1" customHeight="1" x14ac:dyDescent="0.2">
      <c r="A17" s="3"/>
      <c r="B17" s="4"/>
      <c r="C17" s="10"/>
      <c r="D17" s="33">
        <f>D16*0</f>
        <v>0</v>
      </c>
      <c r="E17" s="33">
        <f>E16*1</f>
        <v>0</v>
      </c>
      <c r="F17" s="33">
        <f>F16*2</f>
        <v>0</v>
      </c>
      <c r="G17" s="33">
        <f>G16*3</f>
        <v>0</v>
      </c>
      <c r="H17" s="33">
        <f>H16*4</f>
        <v>16</v>
      </c>
      <c r="I17" s="33">
        <f>I16*5</f>
        <v>10</v>
      </c>
    </row>
    <row r="18" spans="1:9" ht="15" x14ac:dyDescent="0.2">
      <c r="A18" s="25"/>
      <c r="B18" s="26"/>
      <c r="C18" s="73" t="s">
        <v>22</v>
      </c>
      <c r="D18" s="232">
        <f>(SUM(D17:I17))/(SUM(D16:I16))</f>
        <v>4.333333333333333</v>
      </c>
      <c r="E18" s="232"/>
      <c r="F18" s="232"/>
      <c r="G18" s="232"/>
      <c r="H18" s="232"/>
      <c r="I18" s="232"/>
    </row>
    <row r="19" spans="1:9" x14ac:dyDescent="0.2">
      <c r="A19" s="241" t="s">
        <v>17</v>
      </c>
      <c r="B19" s="241" t="s">
        <v>18</v>
      </c>
      <c r="C19" s="241" t="s">
        <v>19</v>
      </c>
      <c r="D19" s="240" t="s">
        <v>20</v>
      </c>
      <c r="E19" s="240"/>
      <c r="F19" s="240"/>
      <c r="G19" s="240"/>
      <c r="H19" s="240"/>
      <c r="I19" s="240"/>
    </row>
    <row r="20" spans="1:9" x14ac:dyDescent="0.2">
      <c r="A20" s="241"/>
      <c r="B20" s="241"/>
      <c r="C20" s="241"/>
      <c r="D20" s="71">
        <v>0</v>
      </c>
      <c r="E20" s="71">
        <v>1</v>
      </c>
      <c r="F20" s="71">
        <v>2</v>
      </c>
      <c r="G20" s="71">
        <v>3</v>
      </c>
      <c r="H20" s="71">
        <v>4</v>
      </c>
      <c r="I20" s="71">
        <v>5</v>
      </c>
    </row>
    <row r="21" spans="1:9" ht="18.600000000000001" customHeight="1" x14ac:dyDescent="0.2">
      <c r="A21" s="279" t="s">
        <v>145</v>
      </c>
      <c r="B21" s="145" t="s">
        <v>239</v>
      </c>
      <c r="C21" s="146"/>
      <c r="D21" s="2"/>
      <c r="E21" s="2"/>
      <c r="F21" s="2"/>
      <c r="G21" s="2"/>
      <c r="H21" s="5"/>
      <c r="I21" s="5"/>
    </row>
    <row r="22" spans="1:9" ht="60" customHeight="1" x14ac:dyDescent="0.2">
      <c r="A22" s="279"/>
      <c r="B22" s="52" t="s">
        <v>8</v>
      </c>
      <c r="C22" s="47" t="s">
        <v>280</v>
      </c>
      <c r="D22" s="5"/>
      <c r="E22" s="5"/>
      <c r="F22" s="5"/>
      <c r="G22" s="5"/>
      <c r="H22" s="5" t="s">
        <v>223</v>
      </c>
      <c r="I22" s="5"/>
    </row>
    <row r="23" spans="1:9" ht="102.75" customHeight="1" x14ac:dyDescent="0.2">
      <c r="A23" s="21"/>
      <c r="B23" s="52" t="s">
        <v>0</v>
      </c>
      <c r="C23" s="125" t="s">
        <v>281</v>
      </c>
      <c r="D23" s="5"/>
      <c r="E23" s="5"/>
      <c r="F23" s="133"/>
      <c r="G23" s="5"/>
      <c r="H23" s="5" t="s">
        <v>223</v>
      </c>
      <c r="I23" s="5"/>
    </row>
    <row r="24" spans="1:9" ht="58.5" customHeight="1" x14ac:dyDescent="0.2">
      <c r="A24" s="21"/>
      <c r="B24" s="52" t="s">
        <v>1</v>
      </c>
      <c r="C24" s="140" t="s">
        <v>282</v>
      </c>
      <c r="D24" s="5"/>
      <c r="E24" s="5"/>
      <c r="F24" s="5"/>
      <c r="G24" s="5" t="s">
        <v>223</v>
      </c>
      <c r="H24" s="5"/>
      <c r="I24" s="5"/>
    </row>
    <row r="25" spans="1:9" ht="16.5" customHeight="1" x14ac:dyDescent="0.2">
      <c r="A25" s="21"/>
      <c r="B25" s="109" t="s">
        <v>211</v>
      </c>
      <c r="C25" s="47"/>
      <c r="D25" s="2"/>
      <c r="E25" s="2"/>
      <c r="F25" s="2"/>
      <c r="G25" s="2"/>
      <c r="H25" s="5"/>
      <c r="I25" s="5"/>
    </row>
    <row r="26" spans="1:9" ht="84" customHeight="1" x14ac:dyDescent="0.2">
      <c r="A26" s="21"/>
      <c r="B26" s="52" t="s">
        <v>2</v>
      </c>
      <c r="C26" s="125" t="s">
        <v>242</v>
      </c>
      <c r="D26" s="2"/>
      <c r="E26" s="2"/>
      <c r="F26" s="133"/>
      <c r="G26" s="5"/>
      <c r="H26" s="5" t="s">
        <v>223</v>
      </c>
      <c r="I26" s="5"/>
    </row>
    <row r="27" spans="1:9" ht="28.5" customHeight="1" x14ac:dyDescent="0.2">
      <c r="A27" s="21"/>
      <c r="B27" s="277" t="s">
        <v>212</v>
      </c>
      <c r="C27" s="278"/>
      <c r="D27" s="2"/>
      <c r="E27" s="2"/>
      <c r="F27" s="133"/>
      <c r="G27" s="133"/>
      <c r="H27" s="5"/>
      <c r="I27" s="5"/>
    </row>
    <row r="28" spans="1:9" ht="102" x14ac:dyDescent="0.2">
      <c r="A28" s="21"/>
      <c r="B28" s="52" t="s">
        <v>3</v>
      </c>
      <c r="C28" s="47" t="s">
        <v>283</v>
      </c>
      <c r="D28" s="5"/>
      <c r="E28" s="9"/>
      <c r="G28" s="9"/>
      <c r="I28" s="5" t="s">
        <v>223</v>
      </c>
    </row>
    <row r="29" spans="1:9" ht="192" customHeight="1" x14ac:dyDescent="0.2">
      <c r="A29" s="21"/>
      <c r="B29" s="51" t="s">
        <v>10</v>
      </c>
      <c r="C29" s="125" t="s">
        <v>284</v>
      </c>
      <c r="D29" s="5"/>
      <c r="E29" s="5"/>
      <c r="F29" s="5"/>
      <c r="G29" s="5"/>
      <c r="H29" s="5" t="s">
        <v>223</v>
      </c>
      <c r="I29" s="5"/>
    </row>
    <row r="30" spans="1:9" ht="76.5" x14ac:dyDescent="0.2">
      <c r="A30" s="21"/>
      <c r="B30" s="51" t="s">
        <v>9</v>
      </c>
      <c r="C30" s="47" t="s">
        <v>285</v>
      </c>
      <c r="D30" s="5"/>
      <c r="E30" s="5"/>
      <c r="F30" s="5"/>
      <c r="G30" s="5" t="s">
        <v>223</v>
      </c>
      <c r="H30" s="5"/>
      <c r="I30" s="5"/>
    </row>
    <row r="31" spans="1:9" ht="84" customHeight="1" x14ac:dyDescent="0.2">
      <c r="A31" s="6"/>
      <c r="B31" s="51" t="s">
        <v>79</v>
      </c>
      <c r="C31" s="47" t="s">
        <v>286</v>
      </c>
      <c r="D31" s="5"/>
      <c r="E31" s="5"/>
      <c r="F31" s="5"/>
      <c r="G31" s="5"/>
      <c r="H31" s="5" t="s">
        <v>223</v>
      </c>
      <c r="I31" s="5"/>
    </row>
    <row r="32" spans="1:9" ht="20.25" hidden="1" customHeight="1" x14ac:dyDescent="0.2">
      <c r="A32" s="3"/>
      <c r="B32" s="11"/>
      <c r="C32" s="10"/>
      <c r="D32" s="12">
        <f t="shared" ref="D32:H32" si="1">COUNTIF(D21:D31,"x")</f>
        <v>0</v>
      </c>
      <c r="E32" s="12">
        <f t="shared" si="1"/>
        <v>0</v>
      </c>
      <c r="F32" s="12">
        <f t="shared" si="1"/>
        <v>0</v>
      </c>
      <c r="G32" s="12">
        <f t="shared" si="1"/>
        <v>2</v>
      </c>
      <c r="H32" s="12">
        <f t="shared" si="1"/>
        <v>5</v>
      </c>
      <c r="I32" s="13">
        <f>COUNTIF(I21:I31,"x")</f>
        <v>1</v>
      </c>
    </row>
    <row r="33" spans="1:9" ht="25.5" hidden="1" customHeight="1" x14ac:dyDescent="0.2">
      <c r="A33" s="3"/>
      <c r="B33" s="4"/>
      <c r="C33" s="10"/>
      <c r="D33" s="33">
        <f>D32*0</f>
        <v>0</v>
      </c>
      <c r="E33" s="33">
        <f>E32*1</f>
        <v>0</v>
      </c>
      <c r="F33" s="33">
        <f>F32*2</f>
        <v>0</v>
      </c>
      <c r="G33" s="33">
        <f>G32*3</f>
        <v>6</v>
      </c>
      <c r="H33" s="33">
        <f>H32*4</f>
        <v>20</v>
      </c>
      <c r="I33" s="33">
        <f>I32*5</f>
        <v>5</v>
      </c>
    </row>
    <row r="34" spans="1:9" ht="15" x14ac:dyDescent="0.2">
      <c r="A34" s="25"/>
      <c r="B34" s="26"/>
      <c r="C34" s="73" t="s">
        <v>22</v>
      </c>
      <c r="D34" s="232">
        <f>(SUM(D33:I33))/(SUM(D32:I32))</f>
        <v>3.875</v>
      </c>
      <c r="E34" s="232"/>
      <c r="F34" s="232"/>
      <c r="G34" s="232"/>
      <c r="H34" s="232"/>
      <c r="I34" s="232"/>
    </row>
    <row r="35" spans="1:9" ht="15" x14ac:dyDescent="0.2">
      <c r="A35" s="25"/>
      <c r="B35" s="26"/>
      <c r="C35" s="40" t="s">
        <v>27</v>
      </c>
      <c r="D35" s="232">
        <f>AVERAGE(D18,D34)</f>
        <v>4.1041666666666661</v>
      </c>
      <c r="E35" s="247"/>
      <c r="F35" s="247"/>
      <c r="G35" s="247"/>
      <c r="H35" s="247"/>
      <c r="I35" s="247"/>
    </row>
  </sheetData>
  <sheetProtection password="DD76" sheet="1" objects="1" scenarios="1"/>
  <mergeCells count="15">
    <mergeCell ref="B27:C27"/>
    <mergeCell ref="D34:I34"/>
    <mergeCell ref="D35:I35"/>
    <mergeCell ref="D18:I18"/>
    <mergeCell ref="A19:A20"/>
    <mergeCell ref="B19:B20"/>
    <mergeCell ref="C19:C20"/>
    <mergeCell ref="D19:I19"/>
    <mergeCell ref="A21:A22"/>
    <mergeCell ref="A8:A9"/>
    <mergeCell ref="A1:I1"/>
    <mergeCell ref="A5:A6"/>
    <mergeCell ref="B5:B6"/>
    <mergeCell ref="C5:C6"/>
    <mergeCell ref="D5:I5"/>
  </mergeCells>
  <printOptions horizontalCentered="1" verticalCentered="1"/>
  <pageMargins left="0.59055118110236204" right="0.25" top="0.27" bottom="0.36" header="0.27" footer="0.35"/>
  <pageSetup scale="85" orientation="portrait" r:id="rId1"/>
  <headerFooter alignWithMargins="0"/>
  <rowBreaks count="1" manualBreakCount="1">
    <brk id="1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7"/>
  <sheetViews>
    <sheetView topLeftCell="A36" zoomScale="120" zoomScaleNormal="120" zoomScaleSheetLayoutView="160" zoomScalePageLayoutView="115" workbookViewId="0">
      <selection activeCell="D16" sqref="D16"/>
    </sheetView>
  </sheetViews>
  <sheetFormatPr defaultColWidth="8.7109375" defaultRowHeight="12.75" x14ac:dyDescent="0.2"/>
  <cols>
    <col min="1" max="1" width="23.7109375" style="74" customWidth="1"/>
    <col min="2" max="2" width="4.42578125" style="74" customWidth="1"/>
    <col min="3" max="3" width="62.7109375" style="74" customWidth="1"/>
    <col min="4" max="9" width="4.140625" style="74" customWidth="1"/>
    <col min="10" max="10" width="52.7109375" style="74" customWidth="1"/>
    <col min="11" max="16384" width="8.7109375" style="74"/>
  </cols>
  <sheetData>
    <row r="1" spans="1:10" x14ac:dyDescent="0.2">
      <c r="A1" s="253" t="s">
        <v>21</v>
      </c>
      <c r="B1" s="253"/>
      <c r="C1" s="253"/>
      <c r="D1" s="253"/>
      <c r="E1" s="253"/>
      <c r="F1" s="253"/>
      <c r="G1" s="253"/>
      <c r="H1" s="253"/>
      <c r="I1" s="253"/>
    </row>
    <row r="3" spans="1:10" x14ac:dyDescent="0.2">
      <c r="A3" s="29" t="s">
        <v>29</v>
      </c>
    </row>
    <row r="5" spans="1:10" x14ac:dyDescent="0.2">
      <c r="A5" s="241" t="s">
        <v>17</v>
      </c>
      <c r="B5" s="241" t="s">
        <v>18</v>
      </c>
      <c r="C5" s="241" t="s">
        <v>19</v>
      </c>
      <c r="D5" s="240" t="s">
        <v>20</v>
      </c>
      <c r="E5" s="240"/>
      <c r="F5" s="240"/>
      <c r="G5" s="240"/>
      <c r="H5" s="240"/>
      <c r="I5" s="240"/>
      <c r="J5" s="158" t="s">
        <v>287</v>
      </c>
    </row>
    <row r="6" spans="1:10" x14ac:dyDescent="0.2">
      <c r="A6" s="241"/>
      <c r="B6" s="241"/>
      <c r="C6" s="241"/>
      <c r="D6" s="71">
        <v>0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</row>
    <row r="7" spans="1:10" ht="15" x14ac:dyDescent="0.2">
      <c r="A7" s="250" t="s">
        <v>215</v>
      </c>
      <c r="B7" s="251" t="s">
        <v>11</v>
      </c>
      <c r="C7" s="252" t="s">
        <v>11</v>
      </c>
      <c r="D7" s="9"/>
      <c r="E7" s="9"/>
      <c r="F7" s="9"/>
      <c r="G7" s="6"/>
      <c r="H7" s="6"/>
      <c r="I7" s="79"/>
    </row>
    <row r="8" spans="1:10" ht="23.25" customHeight="1" x14ac:dyDescent="0.2">
      <c r="A8" s="238" t="s">
        <v>230</v>
      </c>
      <c r="B8" s="111" t="s">
        <v>110</v>
      </c>
      <c r="C8" s="92"/>
      <c r="D8" s="5"/>
      <c r="E8" s="5"/>
      <c r="F8" s="5"/>
      <c r="G8" s="2"/>
      <c r="H8" s="2"/>
      <c r="I8" s="76"/>
    </row>
    <row r="9" spans="1:10" ht="50.25" customHeight="1" x14ac:dyDescent="0.2">
      <c r="A9" s="254"/>
      <c r="B9" s="4">
        <v>1</v>
      </c>
      <c r="C9" s="125" t="s">
        <v>288</v>
      </c>
      <c r="D9" s="5"/>
      <c r="E9" s="5"/>
      <c r="F9" s="5"/>
      <c r="G9" s="5"/>
      <c r="H9" s="5" t="s">
        <v>223</v>
      </c>
      <c r="I9" s="132"/>
      <c r="J9" s="159" t="s">
        <v>289</v>
      </c>
    </row>
    <row r="10" spans="1:10" s="162" customFormat="1" ht="201.75" customHeight="1" x14ac:dyDescent="0.2">
      <c r="A10" s="21"/>
      <c r="B10" s="4">
        <v>2</v>
      </c>
      <c r="C10" s="127" t="s">
        <v>217</v>
      </c>
      <c r="D10" s="5"/>
      <c r="E10" s="5"/>
      <c r="F10" s="5"/>
      <c r="G10" s="5"/>
      <c r="H10" s="5"/>
      <c r="I10" s="160" t="s">
        <v>290</v>
      </c>
      <c r="J10" s="161" t="s">
        <v>291</v>
      </c>
    </row>
    <row r="11" spans="1:10" s="162" customFormat="1" ht="133.5" customHeight="1" x14ac:dyDescent="0.2">
      <c r="A11" s="43"/>
      <c r="B11" s="4">
        <v>3</v>
      </c>
      <c r="C11" s="127" t="s">
        <v>224</v>
      </c>
      <c r="D11" s="93"/>
      <c r="E11" s="5"/>
      <c r="F11" s="5"/>
      <c r="G11" s="5"/>
      <c r="H11" s="5" t="s">
        <v>223</v>
      </c>
      <c r="I11" s="163"/>
      <c r="J11" s="161" t="s">
        <v>292</v>
      </c>
    </row>
    <row r="12" spans="1:10" ht="21" customHeight="1" x14ac:dyDescent="0.2">
      <c r="A12" s="43"/>
      <c r="B12" s="147" t="s">
        <v>240</v>
      </c>
      <c r="C12" s="53"/>
      <c r="D12" s="93"/>
      <c r="E12" s="5"/>
      <c r="F12" s="5"/>
      <c r="G12" s="2"/>
      <c r="H12" s="2"/>
      <c r="I12" s="76"/>
    </row>
    <row r="13" spans="1:10" ht="212.25" customHeight="1" x14ac:dyDescent="0.2">
      <c r="A13" s="21"/>
      <c r="B13" s="4">
        <v>4</v>
      </c>
      <c r="C13" s="125" t="s">
        <v>161</v>
      </c>
      <c r="D13" s="5"/>
      <c r="E13" s="5"/>
      <c r="F13" s="5"/>
      <c r="G13" s="133"/>
      <c r="H13" s="5" t="s">
        <v>223</v>
      </c>
      <c r="I13" s="132"/>
      <c r="J13" s="161" t="s">
        <v>293</v>
      </c>
    </row>
    <row r="14" spans="1:10" ht="85.5" customHeight="1" x14ac:dyDescent="0.2">
      <c r="A14" s="21"/>
      <c r="B14" s="8">
        <v>5</v>
      </c>
      <c r="C14" s="125" t="s">
        <v>244</v>
      </c>
      <c r="D14" s="5"/>
      <c r="E14" s="5"/>
      <c r="F14" s="5"/>
      <c r="G14" s="133"/>
      <c r="H14" s="5"/>
      <c r="I14" s="164" t="s">
        <v>223</v>
      </c>
      <c r="J14" s="161" t="s">
        <v>294</v>
      </c>
    </row>
    <row r="15" spans="1:10" ht="89.25" customHeight="1" x14ac:dyDescent="0.2">
      <c r="A15" s="21"/>
      <c r="B15" s="8">
        <v>6</v>
      </c>
      <c r="C15" s="125" t="s">
        <v>218</v>
      </c>
      <c r="D15" s="5"/>
      <c r="E15" s="5"/>
      <c r="F15" s="5"/>
      <c r="G15" s="5"/>
      <c r="H15" s="164" t="s">
        <v>290</v>
      </c>
      <c r="I15" s="165"/>
      <c r="J15" s="161" t="s">
        <v>295</v>
      </c>
    </row>
    <row r="16" spans="1:10" ht="24" customHeight="1" x14ac:dyDescent="0.2">
      <c r="A16" s="21"/>
      <c r="B16" s="242" t="s">
        <v>219</v>
      </c>
      <c r="C16" s="243"/>
      <c r="D16" s="5"/>
      <c r="E16" s="5"/>
      <c r="F16" s="5"/>
      <c r="G16" s="133"/>
      <c r="H16" s="133"/>
      <c r="I16" s="132"/>
    </row>
    <row r="17" spans="1:10" ht="94.5" customHeight="1" x14ac:dyDescent="0.2">
      <c r="A17" s="21"/>
      <c r="B17" s="8">
        <v>7</v>
      </c>
      <c r="C17" s="125" t="s">
        <v>220</v>
      </c>
      <c r="D17" s="5"/>
      <c r="E17" s="5"/>
      <c r="F17" s="5"/>
      <c r="G17" s="5"/>
      <c r="H17" s="164" t="s">
        <v>223</v>
      </c>
      <c r="I17" s="132"/>
      <c r="J17" s="162" t="s">
        <v>296</v>
      </c>
    </row>
    <row r="18" spans="1:10" ht="21.75" customHeight="1" x14ac:dyDescent="0.2">
      <c r="A18" s="21"/>
      <c r="B18" s="242" t="s">
        <v>112</v>
      </c>
      <c r="C18" s="243"/>
      <c r="D18" s="5"/>
      <c r="E18" s="5"/>
      <c r="F18" s="5"/>
      <c r="G18" s="133"/>
      <c r="H18" s="133"/>
      <c r="I18" s="132"/>
    </row>
    <row r="19" spans="1:10" ht="127.7" customHeight="1" x14ac:dyDescent="0.2">
      <c r="A19" s="6"/>
      <c r="B19" s="8">
        <v>8</v>
      </c>
      <c r="C19" s="106" t="s">
        <v>264</v>
      </c>
      <c r="D19" s="5"/>
      <c r="E19" s="5"/>
      <c r="F19" s="5"/>
      <c r="G19" s="5"/>
      <c r="H19" s="5"/>
      <c r="I19" s="164" t="s">
        <v>223</v>
      </c>
      <c r="J19" s="161" t="s">
        <v>297</v>
      </c>
    </row>
    <row r="20" spans="1:10" ht="21" hidden="1" customHeight="1" x14ac:dyDescent="0.2">
      <c r="A20" s="3"/>
      <c r="B20" s="11"/>
      <c r="C20" s="10"/>
      <c r="D20" s="12">
        <f t="shared" ref="D20:I20" si="0">COUNTIF(D8:D19,"x")</f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 t="shared" si="0"/>
        <v>5</v>
      </c>
      <c r="I20" s="13">
        <f t="shared" si="0"/>
        <v>3</v>
      </c>
    </row>
    <row r="21" spans="1:10" ht="20.25" hidden="1" customHeight="1" x14ac:dyDescent="0.2">
      <c r="A21" s="3"/>
      <c r="B21" s="4"/>
      <c r="C21" s="10"/>
      <c r="D21" s="33">
        <f>D20*0</f>
        <v>0</v>
      </c>
      <c r="E21" s="33">
        <f>E20*1</f>
        <v>0</v>
      </c>
      <c r="F21" s="33">
        <f>F20*2</f>
        <v>0</v>
      </c>
      <c r="G21" s="33">
        <f>G20*3</f>
        <v>0</v>
      </c>
      <c r="H21" s="33">
        <f>H20*4</f>
        <v>20</v>
      </c>
      <c r="I21" s="33">
        <f>I20*5</f>
        <v>15</v>
      </c>
    </row>
    <row r="22" spans="1:10" ht="15" x14ac:dyDescent="0.2">
      <c r="A22" s="25"/>
      <c r="B22" s="26"/>
      <c r="C22" s="73" t="s">
        <v>22</v>
      </c>
      <c r="D22" s="232">
        <f>(SUM(D21:I21))/(SUM(D20:I20))</f>
        <v>4.375</v>
      </c>
      <c r="E22" s="232"/>
      <c r="F22" s="232"/>
      <c r="G22" s="232"/>
      <c r="H22" s="232"/>
      <c r="I22" s="232"/>
    </row>
    <row r="23" spans="1:10" ht="15" x14ac:dyDescent="0.2">
      <c r="A23" s="25"/>
      <c r="B23" s="26"/>
      <c r="C23" s="24"/>
      <c r="D23" s="72"/>
      <c r="E23" s="72"/>
      <c r="F23" s="72"/>
      <c r="G23" s="72"/>
      <c r="H23" s="72"/>
      <c r="I23" s="72"/>
    </row>
    <row r="24" spans="1:10" ht="15" x14ac:dyDescent="0.2">
      <c r="A24" s="25"/>
      <c r="B24" s="26"/>
      <c r="C24" s="24"/>
      <c r="D24" s="72"/>
      <c r="E24" s="72"/>
      <c r="F24" s="72"/>
      <c r="G24" s="72"/>
      <c r="H24" s="72"/>
      <c r="I24" s="72"/>
    </row>
    <row r="25" spans="1:10" x14ac:dyDescent="0.2">
      <c r="A25" s="241" t="s">
        <v>17</v>
      </c>
      <c r="B25" s="241" t="s">
        <v>18</v>
      </c>
      <c r="C25" s="241" t="s">
        <v>19</v>
      </c>
      <c r="D25" s="240" t="s">
        <v>20</v>
      </c>
      <c r="E25" s="240"/>
      <c r="F25" s="240"/>
      <c r="G25" s="240"/>
      <c r="H25" s="240"/>
      <c r="I25" s="240"/>
    </row>
    <row r="26" spans="1:10" x14ac:dyDescent="0.2">
      <c r="A26" s="241"/>
      <c r="B26" s="241"/>
      <c r="C26" s="241"/>
      <c r="D26" s="71">
        <v>0</v>
      </c>
      <c r="E26" s="71">
        <v>1</v>
      </c>
      <c r="F26" s="71">
        <v>2</v>
      </c>
      <c r="G26" s="71">
        <v>3</v>
      </c>
      <c r="H26" s="71">
        <v>4</v>
      </c>
      <c r="I26" s="71">
        <v>5</v>
      </c>
    </row>
    <row r="27" spans="1:10" ht="21.75" customHeight="1" x14ac:dyDescent="0.2">
      <c r="A27" s="238" t="s">
        <v>146</v>
      </c>
      <c r="B27" s="111" t="s">
        <v>111</v>
      </c>
      <c r="C27" s="92"/>
      <c r="D27" s="5"/>
      <c r="E27" s="5"/>
      <c r="F27" s="5"/>
      <c r="G27" s="2"/>
      <c r="H27" s="2"/>
      <c r="I27" s="76"/>
    </row>
    <row r="28" spans="1:10" ht="162" customHeight="1" x14ac:dyDescent="0.2">
      <c r="A28" s="254"/>
      <c r="B28" s="4">
        <v>9</v>
      </c>
      <c r="C28" s="127" t="s">
        <v>162</v>
      </c>
      <c r="D28" s="5"/>
      <c r="E28" s="5"/>
      <c r="F28" s="5"/>
      <c r="G28" s="5"/>
      <c r="H28" s="164" t="s">
        <v>290</v>
      </c>
      <c r="I28" s="132"/>
      <c r="J28" s="161" t="s">
        <v>298</v>
      </c>
    </row>
    <row r="29" spans="1:10" ht="18.75" customHeight="1" x14ac:dyDescent="0.2">
      <c r="A29" s="21"/>
      <c r="B29" s="129" t="s">
        <v>221</v>
      </c>
      <c r="C29" s="94"/>
      <c r="D29" s="5"/>
      <c r="E29" s="5"/>
      <c r="F29" s="5"/>
      <c r="G29" s="2"/>
      <c r="H29" s="2"/>
      <c r="I29" s="76"/>
    </row>
    <row r="30" spans="1:10" ht="255" x14ac:dyDescent="0.2">
      <c r="A30" s="21"/>
      <c r="B30" s="8">
        <v>10</v>
      </c>
      <c r="C30" s="141" t="s">
        <v>222</v>
      </c>
      <c r="D30" s="5"/>
      <c r="E30" s="5"/>
      <c r="F30" s="133"/>
      <c r="G30" s="133"/>
      <c r="H30" s="164" t="s">
        <v>290</v>
      </c>
      <c r="I30" s="46"/>
      <c r="J30" s="161" t="s">
        <v>299</v>
      </c>
    </row>
    <row r="31" spans="1:10" ht="15" x14ac:dyDescent="0.2">
      <c r="A31" s="21"/>
      <c r="B31" s="56" t="s">
        <v>241</v>
      </c>
      <c r="C31" s="141"/>
      <c r="D31" s="5"/>
      <c r="E31" s="5"/>
      <c r="F31" s="133"/>
      <c r="G31" s="133"/>
      <c r="H31" s="133"/>
      <c r="I31" s="143"/>
    </row>
    <row r="32" spans="1:10" ht="72" customHeight="1" x14ac:dyDescent="0.2">
      <c r="A32" s="21"/>
      <c r="B32" s="4">
        <v>11</v>
      </c>
      <c r="C32" s="53" t="s">
        <v>246</v>
      </c>
      <c r="D32" s="5"/>
      <c r="E32" s="5"/>
      <c r="F32" s="5"/>
      <c r="G32" s="5"/>
      <c r="H32" s="5"/>
      <c r="I32" s="166" t="s">
        <v>223</v>
      </c>
      <c r="J32" s="161" t="s">
        <v>300</v>
      </c>
    </row>
    <row r="33" spans="1:10" ht="178.5" x14ac:dyDescent="0.2">
      <c r="A33" s="21"/>
      <c r="B33" s="8">
        <v>12</v>
      </c>
      <c r="C33" s="127" t="s">
        <v>245</v>
      </c>
      <c r="D33" s="5"/>
      <c r="E33" s="5"/>
      <c r="F33" s="5"/>
      <c r="G33" s="5"/>
      <c r="H33" s="5"/>
      <c r="I33" s="166" t="s">
        <v>223</v>
      </c>
      <c r="J33" s="167" t="s">
        <v>301</v>
      </c>
    </row>
    <row r="34" spans="1:10" ht="26.25" hidden="1" customHeight="1" x14ac:dyDescent="0.2">
      <c r="A34" s="3"/>
      <c r="B34" s="11"/>
      <c r="C34" s="3"/>
      <c r="D34" s="12">
        <f t="shared" ref="D34:I34" si="1">COUNTIF(D27:D33,"x")</f>
        <v>0</v>
      </c>
      <c r="E34" s="12">
        <f t="shared" si="1"/>
        <v>0</v>
      </c>
      <c r="F34" s="12">
        <f t="shared" si="1"/>
        <v>0</v>
      </c>
      <c r="G34" s="12">
        <f t="shared" si="1"/>
        <v>0</v>
      </c>
      <c r="H34" s="12">
        <f t="shared" si="1"/>
        <v>2</v>
      </c>
      <c r="I34" s="13">
        <f t="shared" si="1"/>
        <v>2</v>
      </c>
    </row>
    <row r="35" spans="1:10" ht="33.950000000000003" hidden="1" customHeight="1" x14ac:dyDescent="0.2">
      <c r="A35" s="3"/>
      <c r="B35" s="4"/>
      <c r="C35" s="10"/>
      <c r="D35" s="33">
        <f>D34*0</f>
        <v>0</v>
      </c>
      <c r="E35" s="33">
        <f>E34*1</f>
        <v>0</v>
      </c>
      <c r="F35" s="33">
        <f>F34*2</f>
        <v>0</v>
      </c>
      <c r="G35" s="33">
        <f>G34*3</f>
        <v>0</v>
      </c>
      <c r="H35" s="33">
        <f>H34*4</f>
        <v>8</v>
      </c>
      <c r="I35" s="33">
        <f>I34*5</f>
        <v>10</v>
      </c>
    </row>
    <row r="36" spans="1:10" ht="15" x14ac:dyDescent="0.2">
      <c r="A36" s="25"/>
      <c r="B36" s="26"/>
      <c r="C36" s="73" t="s">
        <v>22</v>
      </c>
      <c r="D36" s="232">
        <f>(SUM(D35:I35))/(SUM(D34:I34))</f>
        <v>4.5</v>
      </c>
      <c r="E36" s="232"/>
      <c r="F36" s="232"/>
      <c r="G36" s="232"/>
      <c r="H36" s="232"/>
      <c r="I36" s="232"/>
    </row>
    <row r="37" spans="1:10" ht="15" x14ac:dyDescent="0.2">
      <c r="A37" s="25"/>
      <c r="B37" s="26"/>
      <c r="C37" s="40" t="s">
        <v>28</v>
      </c>
      <c r="D37" s="232">
        <f>AVERAGE(D22,D36)</f>
        <v>4.4375</v>
      </c>
      <c r="E37" s="247"/>
      <c r="F37" s="247"/>
      <c r="G37" s="247"/>
      <c r="H37" s="247"/>
      <c r="I37" s="247"/>
    </row>
  </sheetData>
  <sheetProtection password="DD76" sheet="1" objects="1" scenarios="1"/>
  <mergeCells count="17">
    <mergeCell ref="A27:A28"/>
    <mergeCell ref="D36:I36"/>
    <mergeCell ref="D37:I37"/>
    <mergeCell ref="A8:A9"/>
    <mergeCell ref="B16:C16"/>
    <mergeCell ref="B18:C18"/>
    <mergeCell ref="D22:I22"/>
    <mergeCell ref="A25:A26"/>
    <mergeCell ref="B25:B26"/>
    <mergeCell ref="C25:C26"/>
    <mergeCell ref="D25:I25"/>
    <mergeCell ref="A7:C7"/>
    <mergeCell ref="A1:I1"/>
    <mergeCell ref="A5:A6"/>
    <mergeCell ref="B5:B6"/>
    <mergeCell ref="C5:C6"/>
    <mergeCell ref="D5:I5"/>
  </mergeCells>
  <printOptions horizontalCentered="1" verticalCentered="1"/>
  <pageMargins left="0.59055118110236204" right="0.25" top="0.47" bottom="0.17" header="0.17" footer="0.17"/>
  <pageSetup scale="85" orientation="portrait" r:id="rId1"/>
  <headerFooter alignWithMargins="0"/>
  <rowBreaks count="1" manualBreakCount="1">
    <brk id="2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S63"/>
  <sheetViews>
    <sheetView topLeftCell="A31" workbookViewId="0">
      <selection activeCell="D16" sqref="D16"/>
    </sheetView>
  </sheetViews>
  <sheetFormatPr defaultColWidth="8.7109375" defaultRowHeight="12.75" x14ac:dyDescent="0.2"/>
  <cols>
    <col min="1" max="1" width="5.140625" customWidth="1"/>
  </cols>
  <sheetData>
    <row r="1" spans="2:19" ht="23.25" x14ac:dyDescent="0.35">
      <c r="C1" s="280" t="s">
        <v>106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</row>
    <row r="2" spans="2:19" ht="15" x14ac:dyDescent="0.25">
      <c r="B2" s="224" t="s">
        <v>415</v>
      </c>
    </row>
    <row r="24" spans="2:2" ht="15" x14ac:dyDescent="0.25">
      <c r="B24" s="224" t="s">
        <v>416</v>
      </c>
    </row>
    <row r="47" spans="2:3" ht="15" x14ac:dyDescent="0.25">
      <c r="B47" s="224" t="s">
        <v>416</v>
      </c>
    </row>
    <row r="48" spans="2:3" x14ac:dyDescent="0.2">
      <c r="B48" s="74" t="s">
        <v>409</v>
      </c>
      <c r="C48">
        <v>4.8099999999999996</v>
      </c>
    </row>
    <row r="49" spans="2:7" x14ac:dyDescent="0.2">
      <c r="F49">
        <v>1.1000000000000001</v>
      </c>
      <c r="G49" s="45">
        <v>5</v>
      </c>
    </row>
    <row r="50" spans="2:7" x14ac:dyDescent="0.2">
      <c r="F50">
        <v>1.2</v>
      </c>
      <c r="G50" s="45">
        <v>4.63</v>
      </c>
    </row>
    <row r="51" spans="2:7" x14ac:dyDescent="0.2">
      <c r="B51" s="74" t="s">
        <v>410</v>
      </c>
      <c r="C51" s="45">
        <v>4.5</v>
      </c>
      <c r="F51" s="74">
        <v>2.1</v>
      </c>
      <c r="G51" s="45">
        <v>4</v>
      </c>
    </row>
    <row r="52" spans="2:7" x14ac:dyDescent="0.2">
      <c r="F52" s="74">
        <v>2.2000000000000002</v>
      </c>
      <c r="G52" s="45">
        <v>5</v>
      </c>
    </row>
    <row r="53" spans="2:7" x14ac:dyDescent="0.2">
      <c r="F53" s="74">
        <v>3.1</v>
      </c>
      <c r="G53">
        <v>4.25</v>
      </c>
    </row>
    <row r="54" spans="2:7" x14ac:dyDescent="0.2">
      <c r="B54" s="74" t="s">
        <v>411</v>
      </c>
      <c r="C54">
        <v>4.54</v>
      </c>
      <c r="F54" s="74">
        <v>3.2</v>
      </c>
      <c r="G54">
        <v>4.83</v>
      </c>
    </row>
    <row r="55" spans="2:7" x14ac:dyDescent="0.2">
      <c r="F55" s="74">
        <v>4.0999999999999996</v>
      </c>
      <c r="G55">
        <v>3.67</v>
      </c>
    </row>
    <row r="56" spans="2:7" x14ac:dyDescent="0.2">
      <c r="F56" s="74">
        <v>4.2</v>
      </c>
      <c r="G56">
        <v>3.4</v>
      </c>
    </row>
    <row r="57" spans="2:7" x14ac:dyDescent="0.2">
      <c r="B57" s="74" t="s">
        <v>412</v>
      </c>
      <c r="C57">
        <v>3.53</v>
      </c>
      <c r="F57" s="74">
        <v>5.0999999999999996</v>
      </c>
      <c r="G57" s="45">
        <v>4.33</v>
      </c>
    </row>
    <row r="58" spans="2:7" x14ac:dyDescent="0.2">
      <c r="F58" s="74">
        <v>5.2</v>
      </c>
      <c r="G58" s="45">
        <v>3.88</v>
      </c>
    </row>
    <row r="59" spans="2:7" x14ac:dyDescent="0.2">
      <c r="F59" s="74">
        <v>6.1</v>
      </c>
      <c r="G59">
        <v>4.38</v>
      </c>
    </row>
    <row r="60" spans="2:7" x14ac:dyDescent="0.2">
      <c r="B60" s="74" t="s">
        <v>413</v>
      </c>
      <c r="C60" s="45">
        <v>4.0999999999999996</v>
      </c>
      <c r="F60" s="74">
        <v>6.2</v>
      </c>
      <c r="G60" s="45">
        <v>4.5</v>
      </c>
    </row>
    <row r="63" spans="2:7" x14ac:dyDescent="0.2">
      <c r="B63" s="74" t="s">
        <v>414</v>
      </c>
      <c r="C63" s="45">
        <v>4.4400000000000004</v>
      </c>
    </row>
  </sheetData>
  <sheetProtection password="DD76" sheet="1" objects="1" scenarios="1"/>
  <mergeCells count="1">
    <mergeCell ref="C1:S1"/>
  </mergeCells>
  <phoneticPr fontId="4" type="noConversion"/>
  <pageMargins left="0.2" right="0.2" top="1.17" bottom="0.75" header="0.3" footer="0.3"/>
  <pageSetup paperSize="9" scale="8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zoomScale="70" zoomScaleNormal="70" workbookViewId="0">
      <selection activeCell="D16" sqref="D16"/>
    </sheetView>
  </sheetViews>
  <sheetFormatPr defaultRowHeight="26.25" x14ac:dyDescent="0.4"/>
  <cols>
    <col min="1" max="1" width="14.42578125" style="178" customWidth="1"/>
    <col min="2" max="5" width="44.85546875" style="178" customWidth="1"/>
    <col min="6" max="6" width="33.28515625" style="178" customWidth="1"/>
    <col min="7" max="7" width="47.42578125" style="178" customWidth="1"/>
    <col min="8" max="16384" width="9.140625" style="178"/>
  </cols>
  <sheetData>
    <row r="2" spans="1:7" s="175" customFormat="1" ht="105" x14ac:dyDescent="0.2">
      <c r="A2" s="168" t="s">
        <v>302</v>
      </c>
      <c r="B2" s="169" t="s">
        <v>303</v>
      </c>
      <c r="C2" s="170" t="s">
        <v>304</v>
      </c>
      <c r="D2" s="171" t="s">
        <v>305</v>
      </c>
      <c r="E2" s="172" t="s">
        <v>306</v>
      </c>
      <c r="F2" s="173" t="s">
        <v>307</v>
      </c>
      <c r="G2" s="174" t="s">
        <v>308</v>
      </c>
    </row>
    <row r="3" spans="1:7" s="176" customFormat="1" ht="262.5" x14ac:dyDescent="0.2">
      <c r="B3" s="176" t="s">
        <v>309</v>
      </c>
      <c r="C3" s="177" t="s">
        <v>310</v>
      </c>
      <c r="D3" s="177" t="s">
        <v>311</v>
      </c>
    </row>
    <row r="4" spans="1:7" ht="157.5" x14ac:dyDescent="0.4">
      <c r="B4" s="179" t="s">
        <v>312</v>
      </c>
      <c r="C4" s="178" t="s">
        <v>313</v>
      </c>
      <c r="D4" s="178" t="s">
        <v>314</v>
      </c>
      <c r="E4" s="179" t="s">
        <v>315</v>
      </c>
      <c r="F4" s="179" t="s">
        <v>316</v>
      </c>
      <c r="G4" s="179" t="s">
        <v>317</v>
      </c>
    </row>
  </sheetData>
  <sheetProtection password="DD7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13</vt:i4>
      </vt:variant>
    </vt:vector>
  </HeadingPairs>
  <TitlesOfParts>
    <vt:vector size="29" baseType="lpstr">
      <vt:lpstr>คำอธิบาย</vt:lpstr>
      <vt:lpstr>Cat.1 66</vt:lpstr>
      <vt:lpstr> Cat.2 66</vt:lpstr>
      <vt:lpstr>Cat.3 66</vt:lpstr>
      <vt:lpstr>Cat.4 66</vt:lpstr>
      <vt:lpstr>Cat.5 66</vt:lpstr>
      <vt:lpstr>Cat.6 66</vt:lpstr>
      <vt:lpstr>Graph</vt:lpstr>
      <vt:lpstr>NOTE</vt:lpstr>
      <vt:lpstr>Cat.3</vt:lpstr>
      <vt:lpstr>Cat.4</vt:lpstr>
      <vt:lpstr>Cat.5</vt:lpstr>
      <vt:lpstr>Cat.6</vt:lpstr>
      <vt:lpstr>Cat.7</vt:lpstr>
      <vt:lpstr>Sheet1</vt:lpstr>
      <vt:lpstr>Sheet2</vt:lpstr>
      <vt:lpstr>'Cat.1 66'!Print_Area</vt:lpstr>
      <vt:lpstr>Cat.5!Print_Area</vt:lpstr>
      <vt:lpstr>'Cat.5 66'!Print_Area</vt:lpstr>
      <vt:lpstr>Cat.6!Print_Area</vt:lpstr>
      <vt:lpstr>'Cat.6 66'!Print_Area</vt:lpstr>
      <vt:lpstr>Cat.7!Print_Area</vt:lpstr>
      <vt:lpstr>'Cat.1 66'!Print_Titles</vt:lpstr>
      <vt:lpstr>Cat.3!Print_Titles</vt:lpstr>
      <vt:lpstr>'Cat.3 66'!Print_Titles</vt:lpstr>
      <vt:lpstr>Cat.4!Print_Titles</vt:lpstr>
      <vt:lpstr>'Cat.4 66'!Print_Titles</vt:lpstr>
      <vt:lpstr>Cat.6!Print_Titles</vt:lpstr>
      <vt:lpstr>'Cat.6 66'!Print_Titles</vt:lpstr>
    </vt:vector>
  </TitlesOfParts>
  <Company>KASETSART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Rachavan</dc:creator>
  <cp:lastModifiedBy>COMs01</cp:lastModifiedBy>
  <cp:lastPrinted>2022-11-29T09:40:30Z</cp:lastPrinted>
  <dcterms:created xsi:type="dcterms:W3CDTF">2009-04-08T09:17:07Z</dcterms:created>
  <dcterms:modified xsi:type="dcterms:W3CDTF">2023-08-31T04:02:19Z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8f4c36ff-2394-4059-bc13-12b27bbda17b</vt:lpwstr>
  </property>
</Properties>
</file>